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техосмотра'!$A$1:$E$25</definedName>
    <definedName name="_xlnm.Print_Area" localSheetId="0">'Сведения о доме'!$A$1:$D$27</definedName>
  </definedNames>
  <calcPr fullCalcOnLoad="1"/>
</workbook>
</file>

<file path=xl/sharedStrings.xml><?xml version="1.0" encoding="utf-8"?>
<sst xmlns="http://schemas.openxmlformats.org/spreadsheetml/2006/main" count="233" uniqueCount="186">
  <si>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</si>
  <si>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</si>
  <si>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</si>
  <si>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</si>
  <si>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</si>
  <si>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</si>
  <si>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</si>
  <si>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</si>
  <si>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</si>
  <si>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</si>
  <si>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</si>
  <si>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</si>
  <si>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</si>
  <si>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</si>
  <si>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</si>
  <si>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</si>
  <si>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</si>
  <si>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</si>
  <si>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</si>
  <si>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</si>
  <si>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</si>
  <si>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состояние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</si>
  <si>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</si>
  <si>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</si>
  <si>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</si>
  <si>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</si>
  <si>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</si>
  <si>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</si>
  <si>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</si>
  <si>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</si>
  <si>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</si>
  <si>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</si>
  <si>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</si>
  <si>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</si>
  <si>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</si>
  <si>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</si>
  <si>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июль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</si>
  <si>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</si>
  <si>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</si>
  <si>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</si>
  <si>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</si>
  <si>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</si>
  <si>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</si>
  <si>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КОМСОМОЛЬСКАЯ</t>
  </si>
  <si>
    <t>Ремонт отмостки</t>
  </si>
  <si>
    <t>66:44:0102013:69</t>
  </si>
  <si>
    <t>ремонт</t>
  </si>
  <si>
    <t>по сост  на 01.01.13г</t>
  </si>
  <si>
    <t>Благоустройство и обеспечение санитарного состояния жилых  зданий и придомовых территорий</t>
  </si>
  <si>
    <t>ул Комсомольская   4</t>
  </si>
  <si>
    <t>Место работ</t>
  </si>
  <si>
    <t>сумма .руб</t>
  </si>
  <si>
    <t>февраль</t>
  </si>
  <si>
    <t>под.3</t>
  </si>
  <si>
    <t>май</t>
  </si>
  <si>
    <t>июнь</t>
  </si>
  <si>
    <t>октябрь</t>
  </si>
  <si>
    <t>итого по ст.содерж.дома</t>
  </si>
  <si>
    <t>№пп</t>
  </si>
  <si>
    <t xml:space="preserve"> Выполнение  работ  по  статье  "Содержание дома"</t>
  </si>
  <si>
    <t xml:space="preserve">            Отчёт  о  выполненных  работах  по  статьям </t>
  </si>
  <si>
    <t>"капитальный  ремонт"    и  "содержание   дома"</t>
  </si>
  <si>
    <t xml:space="preserve">Сводный отчёт  по  статьям </t>
  </si>
  <si>
    <t>Капитальный  ремонт</t>
  </si>
  <si>
    <t>Содержание  дома</t>
  </si>
  <si>
    <t>12 месяцев</t>
  </si>
  <si>
    <t>Услуги паспортного стола</t>
  </si>
  <si>
    <t>Управление  домом</t>
  </si>
  <si>
    <t>Услуги по начислению и сбору платежей</t>
  </si>
  <si>
    <t>№</t>
  </si>
  <si>
    <t>п/п</t>
  </si>
  <si>
    <t xml:space="preserve">Части здания и </t>
  </si>
  <si>
    <t>конструкции</t>
  </si>
  <si>
    <t>Техническое</t>
  </si>
  <si>
    <t>вывод</t>
  </si>
  <si>
    <t xml:space="preserve">Фундаменты </t>
  </si>
  <si>
    <t>Трещины, провалы в отмостке</t>
  </si>
  <si>
    <t xml:space="preserve">Цоколь </t>
  </si>
  <si>
    <t xml:space="preserve">Стены </t>
  </si>
  <si>
    <t>Выветривание раствора.</t>
  </si>
  <si>
    <t xml:space="preserve">Фасад </t>
  </si>
  <si>
    <t>Частичное разрушение  балконных плит по краям</t>
  </si>
  <si>
    <t>удов.</t>
  </si>
  <si>
    <t xml:space="preserve">Крыша </t>
  </si>
  <si>
    <t xml:space="preserve">Перекрытие </t>
  </si>
  <si>
    <t>Полы в МОП</t>
  </si>
  <si>
    <t>Выбоины, трещины</t>
  </si>
  <si>
    <t>Окна в МОП</t>
  </si>
  <si>
    <t>смена</t>
  </si>
  <si>
    <t>Двери в МОП</t>
  </si>
  <si>
    <t>Лестничные марши</t>
  </si>
  <si>
    <t xml:space="preserve">Подъезды </t>
  </si>
  <si>
    <t>Предыдущий ремонт производился в 2011г.</t>
  </si>
  <si>
    <t xml:space="preserve">Крыльца </t>
  </si>
  <si>
    <t>Благоустройство</t>
  </si>
  <si>
    <t>Водопровод</t>
  </si>
  <si>
    <t>Канализация</t>
  </si>
  <si>
    <t>Отопление</t>
  </si>
  <si>
    <t>Эл. оборудование</t>
  </si>
  <si>
    <r>
      <t>Огр.</t>
    </r>
    <r>
      <rPr>
        <sz val="11"/>
        <rFont val="Times New Roman"/>
        <family val="1"/>
      </rPr>
      <t xml:space="preserve"> Работоспособное</t>
    </r>
  </si>
  <si>
    <t>Текущий ремонт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</si>
  <si>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</si>
  <si>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</si>
  <si>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</si>
  <si>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</si>
  <si>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</si>
  <si>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</si>
  <si>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</si>
  <si>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</si>
  <si>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</si>
  <si>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2014 год</t>
  </si>
  <si>
    <t>за 2014 год</t>
  </si>
  <si>
    <t>ремонт отопления на чердаке</t>
  </si>
  <si>
    <t>тех.надзор 2,4%</t>
  </si>
  <si>
    <t>2,4м+18,2+1+ЗА</t>
  </si>
  <si>
    <t>под.1-4</t>
  </si>
  <si>
    <t>изготовл.и монтаж решеток на окна в подъездах</t>
  </si>
  <si>
    <t>ремонт козыпька</t>
  </si>
  <si>
    <t>установка дверей</t>
  </si>
  <si>
    <t>ИП Хрушков</t>
  </si>
  <si>
    <t>ремонт штукатурки цоколя</t>
  </si>
  <si>
    <t>ремонт дверей, чистка вентиляции кв.46</t>
  </si>
  <si>
    <t>январь</t>
  </si>
  <si>
    <t>под.1</t>
  </si>
  <si>
    <t>апрель</t>
  </si>
  <si>
    <t>под.1-3,</t>
  </si>
  <si>
    <t>ноябрь</t>
  </si>
  <si>
    <t>ремонт отопления</t>
  </si>
  <si>
    <t>смена ввода ХВС</t>
  </si>
  <si>
    <t>смена радиаторов,утепление труб</t>
  </si>
  <si>
    <t>Содержание  аварийно-диспетчерской службы,</t>
  </si>
  <si>
    <t xml:space="preserve">выполнение заявок и ППР </t>
  </si>
  <si>
    <t>4,5м</t>
  </si>
  <si>
    <t>кв.36</t>
  </si>
  <si>
    <t>4м+ЗА</t>
  </si>
  <si>
    <t>кв.2</t>
  </si>
  <si>
    <t>2,4м+ЗА</t>
  </si>
  <si>
    <t>кв.10</t>
  </si>
  <si>
    <t>5,2м+ЗА</t>
  </si>
  <si>
    <t>12 мес.</t>
  </si>
  <si>
    <t>завоз песка на дет.площадку</t>
  </si>
  <si>
    <t>откос травы</t>
  </si>
  <si>
    <t>6меш.0,3тн</t>
  </si>
  <si>
    <t>Содержание  узла  учёта</t>
  </si>
  <si>
    <t>тех.обслуж.оборуд средств измерениЯ</t>
  </si>
  <si>
    <t>ТЭР</t>
  </si>
  <si>
    <t>4.1.</t>
  </si>
  <si>
    <t>итого по  ст.капитальный ремонт</t>
  </si>
  <si>
    <t>выполнено 2014 г.</t>
  </si>
  <si>
    <t>Ориентировочный  расчёт  сумм  на  ремонтные  работы  по статьям  на 2015 г.</t>
  </si>
  <si>
    <t>Удов.</t>
  </si>
  <si>
    <t>Ремонт выполнен в 2014г.</t>
  </si>
  <si>
    <t>Произведена смена</t>
  </si>
  <si>
    <t>Поражены гнилью</t>
  </si>
  <si>
    <t>Сколы бетона. Неровности на пандусах</t>
  </si>
  <si>
    <t>Ремонт крылец и пандусов</t>
  </si>
  <si>
    <t>Вход в подвал</t>
  </si>
  <si>
    <t>Нет водоотводящей системы,  д.площадки</t>
  </si>
  <si>
    <t>Подвал</t>
  </si>
  <si>
    <t>Нет</t>
  </si>
  <si>
    <t>Исправное</t>
  </si>
  <si>
    <t>Огр.работоспособное</t>
  </si>
  <si>
    <t>Замена выпуска, стояки по заявлениям</t>
  </si>
  <si>
    <t>работоспособное</t>
  </si>
  <si>
    <t>описание элементов(материал, конструкция илисистема, отделка и прочее)</t>
  </si>
  <si>
    <t>сборные бетонные блоки</t>
  </si>
  <si>
    <t>оштукатуренный</t>
  </si>
  <si>
    <t>кирпичные</t>
  </si>
  <si>
    <t>водосточные трубы</t>
  </si>
  <si>
    <t>шиферная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</si>
  <si>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</si>
  <si>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</si>
  <si>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</si>
  <si>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</si>
  <si>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</si>
  <si>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</si>
  <si>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</si>
  <si>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переход  с 2013 г. без  НДС</t>
  </si>
  <si>
    <t>начислено 2014 г. с НДС</t>
  </si>
  <si>
    <t>остаток 2014 г</t>
  </si>
  <si>
    <t>НДС  2014 г</t>
  </si>
  <si>
    <t>начисления   2015 г</t>
  </si>
  <si>
    <t>УК Южилкомплекс</t>
  </si>
  <si>
    <t xml:space="preserve">переход. Сумма   на 2015 г.  без НДС </t>
  </si>
  <si>
    <t>план    2015 г</t>
  </si>
  <si>
    <t>ориентировочная  сумма  на ремонтные  работы              2015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</si>
</sst>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0" fillId="0" borderId="3" xfId="0" applyBorder="1" applyAlignment="1">
      <alignment wrapText="1"/>
    </xf>
    <xf numFmtId="0" fontId="9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9" fontId="11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4" fontId="11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justify" wrapText="1"/>
    </xf>
    <xf numFmtId="0" fontId="0" fillId="0" borderId="3" xfId="0" applyBorder="1" applyAlignment="1">
      <alignment wrapText="1"/>
    </xf>
    <xf numFmtId="0" fontId="5" fillId="0" borderId="2" xfId="0" applyFont="1" applyBorder="1" applyAlignment="1">
      <alignment vertical="justify"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D27"/>
    </sheetView>
  </sheetViews>
  <sheetFormatPr defaultColWidth="9.00390625" defaultRowHeight="12.75"/>
  <cols>
    <col min="1" max="1" width="4.125" style="0" customWidth="1"/>
    <col min="2" max="2" width="56.875" style="0" customWidth="1"/>
    <col min="3" max="3" width="19.00390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1:4" ht="15.75">
      <c r="A1" s="43"/>
      <c r="B1" s="23"/>
      <c r="C1" s="23" t="s">
        <v>22</v>
      </c>
      <c r="D1" s="23"/>
    </row>
    <row r="2" spans="1:4" ht="15.75">
      <c r="A2" s="43"/>
      <c r="B2" s="23" t="s">
        <v>23</v>
      </c>
      <c r="C2" s="23" t="s">
        <v>24</v>
      </c>
      <c r="D2" s="23" t="s">
        <v>111</v>
      </c>
    </row>
    <row r="3" spans="1:4" ht="15">
      <c r="A3" s="43"/>
      <c r="B3" s="43"/>
      <c r="C3" s="43"/>
      <c r="D3" s="43"/>
    </row>
    <row r="4" spans="1:4" ht="15.75">
      <c r="A4" s="44" t="s">
        <v>25</v>
      </c>
      <c r="B4" s="43" t="s">
        <v>0</v>
      </c>
      <c r="C4" s="45" t="s">
        <v>43</v>
      </c>
      <c r="D4" s="45">
        <v>4</v>
      </c>
    </row>
    <row r="5" spans="1:4" ht="15">
      <c r="A5" s="43"/>
      <c r="B5" s="43"/>
      <c r="C5" s="43"/>
      <c r="D5" s="43"/>
    </row>
    <row r="6" spans="1:5" ht="15">
      <c r="A6" s="46"/>
      <c r="B6" s="46" t="s">
        <v>4</v>
      </c>
      <c r="C6" s="47"/>
      <c r="D6" s="48"/>
      <c r="E6" s="3"/>
    </row>
    <row r="7" spans="1:5" ht="15">
      <c r="A7" s="46">
        <v>1</v>
      </c>
      <c r="B7" s="46" t="s">
        <v>1</v>
      </c>
      <c r="C7" s="47" t="s">
        <v>40</v>
      </c>
      <c r="D7" s="48"/>
      <c r="E7" s="3"/>
    </row>
    <row r="8" spans="1:5" ht="15">
      <c r="A8" s="46">
        <v>2</v>
      </c>
      <c r="B8" s="46" t="s">
        <v>2</v>
      </c>
      <c r="C8" s="47">
        <v>1964</v>
      </c>
      <c r="D8" s="48"/>
      <c r="E8" s="3"/>
    </row>
    <row r="9" spans="1:5" ht="15">
      <c r="A9" s="46">
        <v>3</v>
      </c>
      <c r="B9" s="46" t="s">
        <v>3</v>
      </c>
      <c r="C9" s="49">
        <v>0.47</v>
      </c>
      <c r="D9" s="48"/>
      <c r="E9" s="3"/>
    </row>
    <row r="10" spans="1:5" ht="15">
      <c r="A10" s="46"/>
      <c r="B10" s="46" t="s">
        <v>47</v>
      </c>
      <c r="C10" s="47"/>
      <c r="D10" s="48"/>
      <c r="E10" s="3"/>
    </row>
    <row r="11" spans="1:5" ht="15">
      <c r="A11" s="46">
        <v>4</v>
      </c>
      <c r="B11" s="46" t="s">
        <v>5</v>
      </c>
      <c r="C11" s="47">
        <v>5</v>
      </c>
      <c r="D11" s="48"/>
      <c r="E11" s="3"/>
    </row>
    <row r="12" spans="1:5" ht="15">
      <c r="A12" s="46">
        <v>5</v>
      </c>
      <c r="B12" s="46" t="s">
        <v>6</v>
      </c>
      <c r="C12" s="47">
        <v>3</v>
      </c>
      <c r="D12" s="48"/>
      <c r="E12" s="3"/>
    </row>
    <row r="13" spans="1:5" ht="15">
      <c r="A13" s="46">
        <v>6</v>
      </c>
      <c r="B13" s="46" t="s">
        <v>17</v>
      </c>
      <c r="C13" s="47">
        <v>48</v>
      </c>
      <c r="D13" s="48"/>
      <c r="E13" s="3"/>
    </row>
    <row r="14" spans="1:5" ht="15">
      <c r="A14" s="46">
        <v>7</v>
      </c>
      <c r="B14" s="46" t="s">
        <v>7</v>
      </c>
      <c r="C14" s="47">
        <v>7698</v>
      </c>
      <c r="D14" s="48" t="s">
        <v>34</v>
      </c>
      <c r="E14" s="3"/>
    </row>
    <row r="15" spans="1:5" ht="15">
      <c r="A15" s="46">
        <v>8</v>
      </c>
      <c r="B15" s="46" t="s">
        <v>8</v>
      </c>
      <c r="C15" s="47">
        <v>2133.2</v>
      </c>
      <c r="D15" s="48" t="s">
        <v>35</v>
      </c>
      <c r="E15" s="3"/>
    </row>
    <row r="16" spans="1:5" ht="15">
      <c r="A16" s="46">
        <v>9</v>
      </c>
      <c r="B16" s="46" t="s">
        <v>9</v>
      </c>
      <c r="C16" s="47">
        <v>1988.8</v>
      </c>
      <c r="D16" s="48" t="s">
        <v>35</v>
      </c>
      <c r="E16" s="3"/>
    </row>
    <row r="17" spans="1:5" ht="15">
      <c r="A17" s="46">
        <v>10</v>
      </c>
      <c r="B17" s="46" t="s">
        <v>19</v>
      </c>
      <c r="C17" s="47">
        <v>1988.8</v>
      </c>
      <c r="D17" s="48" t="s">
        <v>35</v>
      </c>
      <c r="E17" s="3"/>
    </row>
    <row r="18" spans="1:5" ht="15">
      <c r="A18" s="46">
        <v>11</v>
      </c>
      <c r="B18" s="46" t="s">
        <v>10</v>
      </c>
      <c r="C18" s="47"/>
      <c r="D18" s="48"/>
      <c r="E18" s="3"/>
    </row>
    <row r="19" spans="1:5" ht="15">
      <c r="A19" s="46"/>
      <c r="B19" s="46" t="s">
        <v>18</v>
      </c>
      <c r="C19" s="47" t="s">
        <v>40</v>
      </c>
      <c r="D19" s="48" t="s">
        <v>37</v>
      </c>
      <c r="E19" s="3"/>
    </row>
    <row r="20" spans="1:5" ht="15">
      <c r="A20" s="46">
        <v>12</v>
      </c>
      <c r="B20" s="46" t="s">
        <v>11</v>
      </c>
      <c r="C20" s="47"/>
      <c r="D20" s="48"/>
      <c r="E20" s="3"/>
    </row>
    <row r="21" spans="1:5" ht="15">
      <c r="A21" s="46"/>
      <c r="B21" s="46" t="s">
        <v>12</v>
      </c>
      <c r="C21" s="47" t="s">
        <v>40</v>
      </c>
      <c r="D21" s="48"/>
      <c r="E21" s="3"/>
    </row>
    <row r="22" spans="1:5" ht="15">
      <c r="A22" s="46"/>
      <c r="B22" s="46" t="s">
        <v>13</v>
      </c>
      <c r="C22" s="47">
        <v>577.2</v>
      </c>
      <c r="D22" s="48" t="s">
        <v>35</v>
      </c>
      <c r="E22" s="3"/>
    </row>
    <row r="23" spans="1:5" ht="15">
      <c r="A23" s="46"/>
      <c r="B23" s="46" t="s">
        <v>14</v>
      </c>
      <c r="C23" s="50">
        <v>144.4</v>
      </c>
      <c r="D23" s="48" t="s">
        <v>35</v>
      </c>
      <c r="E23" s="3"/>
    </row>
    <row r="24" spans="1:5" ht="15">
      <c r="A24" s="46">
        <v>13</v>
      </c>
      <c r="B24" s="46" t="s">
        <v>15</v>
      </c>
      <c r="C24" s="50">
        <v>3395</v>
      </c>
      <c r="D24" s="48" t="s">
        <v>35</v>
      </c>
      <c r="E24" s="3"/>
    </row>
    <row r="25" spans="1:5" ht="15" customHeight="1">
      <c r="A25" s="46">
        <v>14</v>
      </c>
      <c r="B25" s="46" t="s">
        <v>16</v>
      </c>
      <c r="C25" s="51" t="s">
        <v>45</v>
      </c>
      <c r="D25" s="48"/>
      <c r="E25" s="3"/>
    </row>
    <row r="26" spans="1:5" ht="15">
      <c r="A26" s="46">
        <v>15</v>
      </c>
      <c r="B26" s="46" t="s">
        <v>38</v>
      </c>
      <c r="C26" s="52">
        <v>41012</v>
      </c>
      <c r="D26" s="48"/>
      <c r="E26" s="3"/>
    </row>
    <row r="27" spans="1:5" ht="15">
      <c r="A27" s="46"/>
      <c r="B27" s="46"/>
      <c r="C27" s="47"/>
      <c r="D27" s="48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25"/>
    </sheetView>
  </sheetViews>
  <sheetFormatPr defaultColWidth="9.00390625" defaultRowHeight="12.75"/>
  <cols>
    <col min="1" max="1" width="3.375" style="0" customWidth="1"/>
    <col min="2" max="2" width="19.625" style="0" customWidth="1"/>
    <col min="3" max="3" width="23.375" style="0" customWidth="1"/>
    <col min="4" max="4" width="28.875" style="0" customWidth="1"/>
    <col min="5" max="5" width="21.875" style="0" customWidth="1"/>
    <col min="6" max="6" width="30.25390625" style="0" customWidth="1"/>
    <col min="8" max="8" width="27.00390625" style="0" customWidth="1"/>
  </cols>
  <sheetData>
    <row r="1" spans="1:3" ht="12.75">
      <c r="A1" s="4" t="s">
        <v>26</v>
      </c>
      <c r="B1" s="8" t="s">
        <v>27</v>
      </c>
      <c r="C1" s="8"/>
    </row>
    <row r="2" ht="12.75">
      <c r="B2" t="s">
        <v>20</v>
      </c>
    </row>
    <row r="3" ht="13.5" thickBot="1"/>
    <row r="4" spans="1:5" ht="84" customHeight="1">
      <c r="A4" s="26" t="s">
        <v>69</v>
      </c>
      <c r="B4" s="28" t="s">
        <v>71</v>
      </c>
      <c r="C4" s="28" t="s">
        <v>164</v>
      </c>
      <c r="D4" s="28" t="s">
        <v>73</v>
      </c>
      <c r="E4" s="53" t="s">
        <v>74</v>
      </c>
    </row>
    <row r="5" spans="1:5" ht="32.25" thickBot="1">
      <c r="A5" s="27" t="s">
        <v>70</v>
      </c>
      <c r="B5" s="29" t="s">
        <v>72</v>
      </c>
      <c r="C5" s="29"/>
      <c r="D5" s="29" t="s">
        <v>21</v>
      </c>
      <c r="E5" s="54"/>
    </row>
    <row r="6" spans="1:5" ht="31.5" customHeight="1" thickBot="1">
      <c r="A6" s="35">
        <v>1</v>
      </c>
      <c r="B6" s="36" t="s">
        <v>75</v>
      </c>
      <c r="C6" s="36" t="s">
        <v>165</v>
      </c>
      <c r="D6" s="36" t="s">
        <v>76</v>
      </c>
      <c r="E6" s="36" t="s">
        <v>44</v>
      </c>
    </row>
    <row r="7" spans="1:5" ht="32.25" thickBot="1">
      <c r="A7" s="27">
        <v>2</v>
      </c>
      <c r="B7" s="29" t="s">
        <v>77</v>
      </c>
      <c r="C7" s="29" t="s">
        <v>166</v>
      </c>
      <c r="D7" s="29" t="s">
        <v>150</v>
      </c>
      <c r="E7" s="29" t="s">
        <v>151</v>
      </c>
    </row>
    <row r="8" spans="1:5" ht="16.5" thickBot="1">
      <c r="A8" s="27">
        <v>3</v>
      </c>
      <c r="B8" s="29" t="s">
        <v>78</v>
      </c>
      <c r="C8" s="29" t="s">
        <v>167</v>
      </c>
      <c r="D8" s="29" t="s">
        <v>79</v>
      </c>
      <c r="E8" s="29"/>
    </row>
    <row r="9" spans="1:5" ht="64.5" customHeight="1" thickBot="1">
      <c r="A9" s="27">
        <v>4</v>
      </c>
      <c r="B9" s="29" t="s">
        <v>80</v>
      </c>
      <c r="C9" s="29"/>
      <c r="D9" s="29" t="s">
        <v>81</v>
      </c>
      <c r="E9" s="29" t="s">
        <v>46</v>
      </c>
    </row>
    <row r="10" spans="1:5" ht="33" customHeight="1" thickBot="1">
      <c r="A10" s="27">
        <v>5</v>
      </c>
      <c r="B10" s="29" t="s">
        <v>39</v>
      </c>
      <c r="C10" s="29" t="s">
        <v>168</v>
      </c>
      <c r="D10" s="29" t="s">
        <v>82</v>
      </c>
      <c r="E10" s="29"/>
    </row>
    <row r="11" spans="1:5" ht="16.5" thickBot="1">
      <c r="A11" s="27">
        <v>6</v>
      </c>
      <c r="B11" s="29" t="s">
        <v>83</v>
      </c>
      <c r="C11" s="29" t="s">
        <v>169</v>
      </c>
      <c r="D11" s="29" t="s">
        <v>150</v>
      </c>
      <c r="E11" s="29" t="s">
        <v>152</v>
      </c>
    </row>
    <row r="12" spans="1:5" ht="16.5" thickBot="1">
      <c r="A12" s="27">
        <v>7</v>
      </c>
      <c r="B12" s="29" t="s">
        <v>84</v>
      </c>
      <c r="C12" s="29" t="s">
        <v>170</v>
      </c>
      <c r="D12" s="29" t="s">
        <v>82</v>
      </c>
      <c r="E12" s="29"/>
    </row>
    <row r="13" spans="1:5" ht="16.5" thickBot="1">
      <c r="A13" s="27">
        <v>8</v>
      </c>
      <c r="B13" s="29" t="s">
        <v>85</v>
      </c>
      <c r="C13" s="29" t="s">
        <v>171</v>
      </c>
      <c r="D13" s="29" t="s">
        <v>86</v>
      </c>
      <c r="E13" s="29" t="s">
        <v>46</v>
      </c>
    </row>
    <row r="14" spans="1:5" ht="16.5" thickBot="1">
      <c r="A14" s="27">
        <v>9</v>
      </c>
      <c r="B14" s="29" t="s">
        <v>87</v>
      </c>
      <c r="C14" s="29" t="s">
        <v>172</v>
      </c>
      <c r="D14" s="29" t="s">
        <v>153</v>
      </c>
      <c r="E14" s="29" t="s">
        <v>88</v>
      </c>
    </row>
    <row r="15" spans="1:5" ht="16.5" thickBot="1">
      <c r="A15" s="27">
        <v>10</v>
      </c>
      <c r="B15" s="29" t="s">
        <v>89</v>
      </c>
      <c r="C15" s="29" t="s">
        <v>173</v>
      </c>
      <c r="D15" s="29" t="s">
        <v>82</v>
      </c>
      <c r="E15" s="29"/>
    </row>
    <row r="16" spans="1:5" ht="32.25" thickBot="1">
      <c r="A16" s="27">
        <v>11</v>
      </c>
      <c r="B16" s="29" t="s">
        <v>90</v>
      </c>
      <c r="C16" s="29" t="s">
        <v>174</v>
      </c>
      <c r="D16" s="29" t="s">
        <v>82</v>
      </c>
      <c r="E16" s="29"/>
    </row>
    <row r="17" spans="1:5" ht="34.5" customHeight="1" thickBot="1">
      <c r="A17" s="27">
        <v>12</v>
      </c>
      <c r="B17" s="29" t="s">
        <v>91</v>
      </c>
      <c r="C17" s="29" t="s">
        <v>175</v>
      </c>
      <c r="D17" s="29" t="s">
        <v>82</v>
      </c>
      <c r="E17" s="29" t="s">
        <v>92</v>
      </c>
    </row>
    <row r="18" spans="1:5" ht="32.25" thickBot="1">
      <c r="A18" s="27">
        <v>13</v>
      </c>
      <c r="B18" s="29" t="s">
        <v>93</v>
      </c>
      <c r="C18" s="29" t="s">
        <v>171</v>
      </c>
      <c r="D18" s="29" t="s">
        <v>154</v>
      </c>
      <c r="E18" s="29" t="s">
        <v>155</v>
      </c>
    </row>
    <row r="19" spans="1:5" ht="24" customHeight="1" thickBot="1">
      <c r="A19" s="27">
        <v>14</v>
      </c>
      <c r="B19" s="29" t="s">
        <v>156</v>
      </c>
      <c r="C19" s="29"/>
      <c r="D19" s="29" t="s">
        <v>40</v>
      </c>
      <c r="E19" s="29"/>
    </row>
    <row r="20" spans="1:5" ht="32.25" thickBot="1">
      <c r="A20" s="27">
        <v>15</v>
      </c>
      <c r="B20" s="29" t="s">
        <v>94</v>
      </c>
      <c r="C20" s="29" t="s">
        <v>176</v>
      </c>
      <c r="D20" s="29" t="s">
        <v>157</v>
      </c>
      <c r="E20" s="29"/>
    </row>
    <row r="21" spans="1:5" ht="16.5" thickBot="1">
      <c r="A21" s="27">
        <v>16</v>
      </c>
      <c r="B21" s="29" t="s">
        <v>158</v>
      </c>
      <c r="C21" s="29"/>
      <c r="D21" s="29" t="s">
        <v>159</v>
      </c>
      <c r="E21" s="29"/>
    </row>
    <row r="22" spans="1:5" ht="16.5" thickBot="1">
      <c r="A22" s="27">
        <v>17</v>
      </c>
      <c r="B22" s="29" t="s">
        <v>95</v>
      </c>
      <c r="C22" s="29"/>
      <c r="D22" s="29" t="s">
        <v>160</v>
      </c>
      <c r="E22" s="29"/>
    </row>
    <row r="23" spans="1:5" ht="30.75" customHeight="1" thickBot="1">
      <c r="A23" s="27">
        <v>18</v>
      </c>
      <c r="B23" s="29" t="s">
        <v>96</v>
      </c>
      <c r="C23" s="29"/>
      <c r="D23" s="37" t="s">
        <v>161</v>
      </c>
      <c r="E23" s="29" t="s">
        <v>162</v>
      </c>
    </row>
    <row r="24" spans="1:5" ht="16.5" thickBot="1">
      <c r="A24" s="27">
        <v>19</v>
      </c>
      <c r="B24" s="29" t="s">
        <v>97</v>
      </c>
      <c r="C24" s="29"/>
      <c r="D24" s="37" t="s">
        <v>163</v>
      </c>
      <c r="E24" s="29"/>
    </row>
    <row r="25" spans="1:5" ht="16.5" thickBot="1">
      <c r="A25" s="27">
        <v>20</v>
      </c>
      <c r="B25" s="29" t="s">
        <v>98</v>
      </c>
      <c r="C25" s="29"/>
      <c r="D25" s="29" t="s">
        <v>99</v>
      </c>
      <c r="E25" s="29" t="s">
        <v>100</v>
      </c>
    </row>
  </sheetData>
  <mergeCells count="1">
    <mergeCell ref="E4:E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130" zoomScaleNormal="130" workbookViewId="0" topLeftCell="A46">
      <selection activeCell="A48" sqref="A48:IV48"/>
    </sheetView>
  </sheetViews>
  <sheetFormatPr defaultColWidth="9.00390625" defaultRowHeight="12.75"/>
  <cols>
    <col min="1" max="1" width="5.00390625" style="31" customWidth="1"/>
    <col min="2" max="2" width="24.375" style="0" customWidth="1"/>
    <col min="3" max="3" width="9.875" style="0" customWidth="1"/>
    <col min="5" max="5" width="10.375" style="0" customWidth="1"/>
  </cols>
  <sheetData>
    <row r="1" spans="1:2" ht="12.75">
      <c r="A1" s="30"/>
      <c r="B1" s="10" t="s">
        <v>60</v>
      </c>
    </row>
    <row r="2" spans="1:4" ht="15.75">
      <c r="A2" s="30"/>
      <c r="B2" s="22" t="s">
        <v>61</v>
      </c>
      <c r="C2" s="23"/>
      <c r="D2" s="23"/>
    </row>
    <row r="3" spans="2:4" ht="12.75">
      <c r="B3" s="4" t="s">
        <v>49</v>
      </c>
      <c r="C3" s="4"/>
      <c r="D3" s="4" t="s">
        <v>110</v>
      </c>
    </row>
    <row r="4" ht="12.75">
      <c r="B4" s="4"/>
    </row>
    <row r="5" spans="2:5" ht="12.75">
      <c r="B5" s="10" t="s">
        <v>31</v>
      </c>
      <c r="C5" s="5"/>
      <c r="D5" s="5"/>
      <c r="E5" s="5"/>
    </row>
    <row r="6" spans="1:6" ht="22.5">
      <c r="A6" s="7" t="s">
        <v>58</v>
      </c>
      <c r="B6" s="17" t="s">
        <v>28</v>
      </c>
      <c r="C6" s="11" t="s">
        <v>29</v>
      </c>
      <c r="D6" s="11" t="s">
        <v>50</v>
      </c>
      <c r="E6" s="6" t="s">
        <v>30</v>
      </c>
      <c r="F6" s="11" t="s">
        <v>51</v>
      </c>
    </row>
    <row r="7" spans="1:6" ht="12.75">
      <c r="A7" s="7">
        <v>1</v>
      </c>
      <c r="B7" s="6" t="s">
        <v>112</v>
      </c>
      <c r="C7" s="25" t="s">
        <v>114</v>
      </c>
      <c r="D7" s="6" t="s">
        <v>115</v>
      </c>
      <c r="E7" s="6" t="s">
        <v>54</v>
      </c>
      <c r="F7" s="6">
        <v>50853</v>
      </c>
    </row>
    <row r="8" spans="1:6" ht="12.75">
      <c r="A8" s="7">
        <v>2</v>
      </c>
      <c r="B8" s="25" t="s">
        <v>113</v>
      </c>
      <c r="C8" s="6"/>
      <c r="D8" s="6"/>
      <c r="E8" s="6" t="s">
        <v>54</v>
      </c>
      <c r="F8" s="6">
        <v>1091</v>
      </c>
    </row>
    <row r="9" spans="1:6" ht="12.75">
      <c r="A9" s="7"/>
      <c r="B9" s="6"/>
      <c r="C9" s="12"/>
      <c r="D9" s="6"/>
      <c r="E9" s="12" t="s">
        <v>42</v>
      </c>
      <c r="F9" s="12">
        <f>F7+F8</f>
        <v>51944</v>
      </c>
    </row>
    <row r="10" spans="1:6" ht="12.75">
      <c r="A10" s="20"/>
      <c r="B10" s="10" t="s">
        <v>59</v>
      </c>
      <c r="C10" s="21"/>
      <c r="D10" s="21"/>
      <c r="E10" s="21"/>
      <c r="F10" s="21"/>
    </row>
    <row r="11" spans="1:6" ht="22.5">
      <c r="A11" s="7" t="s">
        <v>58</v>
      </c>
      <c r="B11" s="17" t="s">
        <v>28</v>
      </c>
      <c r="C11" s="11" t="s">
        <v>29</v>
      </c>
      <c r="D11" s="11" t="s">
        <v>50</v>
      </c>
      <c r="E11" s="6" t="s">
        <v>30</v>
      </c>
      <c r="F11" s="11" t="s">
        <v>51</v>
      </c>
    </row>
    <row r="12" spans="1:9" ht="12.75">
      <c r="A12" s="7">
        <v>2</v>
      </c>
      <c r="B12" s="18" t="s">
        <v>41</v>
      </c>
      <c r="C12" s="6"/>
      <c r="D12" s="7"/>
      <c r="E12" s="7"/>
      <c r="F12" s="7"/>
      <c r="I12" s="42"/>
    </row>
    <row r="13" spans="1:9" ht="12.75">
      <c r="A13" s="7" t="s">
        <v>101</v>
      </c>
      <c r="B13" s="7" t="s">
        <v>116</v>
      </c>
      <c r="C13" s="7"/>
      <c r="D13" s="13"/>
      <c r="E13" s="13" t="s">
        <v>122</v>
      </c>
      <c r="F13" s="13">
        <v>3441</v>
      </c>
      <c r="I13" s="42"/>
    </row>
    <row r="14" spans="1:6" ht="12.75">
      <c r="A14" s="7" t="s">
        <v>102</v>
      </c>
      <c r="B14" s="7" t="s">
        <v>117</v>
      </c>
      <c r="C14" s="7"/>
      <c r="D14" s="13" t="s">
        <v>123</v>
      </c>
      <c r="E14" s="13" t="s">
        <v>124</v>
      </c>
      <c r="F14" s="13">
        <v>2045</v>
      </c>
    </row>
    <row r="15" spans="1:6" ht="12.75">
      <c r="A15" s="7" t="s">
        <v>103</v>
      </c>
      <c r="B15" s="7" t="s">
        <v>118</v>
      </c>
      <c r="C15" s="7" t="s">
        <v>119</v>
      </c>
      <c r="D15" s="13"/>
      <c r="E15" s="13" t="s">
        <v>122</v>
      </c>
      <c r="F15" s="13">
        <v>54000</v>
      </c>
    </row>
    <row r="16" spans="1:6" ht="12.75">
      <c r="A16" s="7" t="s">
        <v>104</v>
      </c>
      <c r="B16" s="7" t="s">
        <v>120</v>
      </c>
      <c r="C16" s="7"/>
      <c r="D16" s="13"/>
      <c r="E16" s="13" t="s">
        <v>56</v>
      </c>
      <c r="F16" s="13">
        <v>64332</v>
      </c>
    </row>
    <row r="17" spans="1:6" ht="12.75">
      <c r="A17" s="7" t="s">
        <v>105</v>
      </c>
      <c r="B17" s="7" t="s">
        <v>121</v>
      </c>
      <c r="C17" s="7"/>
      <c r="D17" s="13" t="s">
        <v>125</v>
      </c>
      <c r="E17" s="13" t="s">
        <v>126</v>
      </c>
      <c r="F17" s="13">
        <v>1336</v>
      </c>
    </row>
    <row r="18" spans="1:6" ht="12.75">
      <c r="A18" s="7"/>
      <c r="B18" s="19"/>
      <c r="C18" s="7"/>
      <c r="D18" s="7"/>
      <c r="E18" s="14" t="s">
        <v>42</v>
      </c>
      <c r="F18" s="32">
        <f>F13+F14+F15+F16+F17</f>
        <v>125154</v>
      </c>
    </row>
    <row r="19" spans="1:6" ht="12.75">
      <c r="A19" s="7">
        <v>3</v>
      </c>
      <c r="B19" s="10" t="s">
        <v>32</v>
      </c>
      <c r="C19" s="14"/>
      <c r="D19" s="7"/>
      <c r="E19" s="7"/>
      <c r="F19" s="7"/>
    </row>
    <row r="20" spans="1:6" ht="12.75">
      <c r="A20" s="7"/>
      <c r="B20" s="10" t="s">
        <v>33</v>
      </c>
      <c r="C20" s="7"/>
      <c r="D20" s="7"/>
      <c r="E20" s="7"/>
      <c r="F20" s="7"/>
    </row>
    <row r="21" spans="1:6" ht="12.75">
      <c r="A21" s="7" t="s">
        <v>101</v>
      </c>
      <c r="B21" s="7" t="s">
        <v>127</v>
      </c>
      <c r="C21" s="13" t="s">
        <v>132</v>
      </c>
      <c r="D21" s="13" t="s">
        <v>133</v>
      </c>
      <c r="E21" s="13" t="s">
        <v>122</v>
      </c>
      <c r="F21" s="13">
        <v>3907</v>
      </c>
    </row>
    <row r="22" spans="1:6" ht="12.75">
      <c r="A22" s="7" t="s">
        <v>102</v>
      </c>
      <c r="B22" s="7" t="s">
        <v>127</v>
      </c>
      <c r="C22" s="13" t="s">
        <v>134</v>
      </c>
      <c r="D22" s="13" t="s">
        <v>135</v>
      </c>
      <c r="E22" s="13" t="s">
        <v>52</v>
      </c>
      <c r="F22" s="13">
        <v>2994</v>
      </c>
    </row>
    <row r="23" spans="1:6" ht="12.75">
      <c r="A23" s="7" t="s">
        <v>103</v>
      </c>
      <c r="B23" s="7" t="s">
        <v>127</v>
      </c>
      <c r="C23" s="13" t="s">
        <v>136</v>
      </c>
      <c r="D23" s="13" t="s">
        <v>137</v>
      </c>
      <c r="E23" s="13" t="s">
        <v>52</v>
      </c>
      <c r="F23" s="13">
        <v>1666</v>
      </c>
    </row>
    <row r="24" spans="1:6" ht="12.75">
      <c r="A24" s="7" t="s">
        <v>104</v>
      </c>
      <c r="B24" s="7" t="s">
        <v>128</v>
      </c>
      <c r="C24" s="13" t="s">
        <v>138</v>
      </c>
      <c r="D24" s="13"/>
      <c r="E24" s="13" t="s">
        <v>54</v>
      </c>
      <c r="F24" s="13">
        <v>4158</v>
      </c>
    </row>
    <row r="25" spans="1:6" ht="12.75">
      <c r="A25" s="7" t="s">
        <v>105</v>
      </c>
      <c r="B25" s="7" t="s">
        <v>129</v>
      </c>
      <c r="C25" s="13"/>
      <c r="D25" s="13" t="s">
        <v>53</v>
      </c>
      <c r="E25" s="13" t="s">
        <v>56</v>
      </c>
      <c r="F25" s="13">
        <v>17023</v>
      </c>
    </row>
    <row r="26" spans="1:6" ht="12.75">
      <c r="A26" s="7" t="s">
        <v>106</v>
      </c>
      <c r="B26" s="7" t="s">
        <v>130</v>
      </c>
      <c r="C26" s="33"/>
      <c r="D26" s="33"/>
      <c r="E26" s="33" t="s">
        <v>139</v>
      </c>
      <c r="F26" s="33">
        <v>39770</v>
      </c>
    </row>
    <row r="27" spans="1:6" ht="12.75">
      <c r="A27" s="7" t="s">
        <v>107</v>
      </c>
      <c r="B27" s="7" t="s">
        <v>131</v>
      </c>
      <c r="C27" s="13"/>
      <c r="D27" s="13"/>
      <c r="E27" s="13"/>
      <c r="F27" s="13"/>
    </row>
    <row r="28" spans="1:6" ht="12.75">
      <c r="A28" s="7"/>
      <c r="B28" s="19"/>
      <c r="C28" s="7"/>
      <c r="D28" s="7"/>
      <c r="E28" s="14" t="s">
        <v>42</v>
      </c>
      <c r="F28" s="14">
        <f>F21+F22+F23+F24+F25+F26</f>
        <v>69518</v>
      </c>
    </row>
    <row r="29" spans="1:6" ht="24.75" customHeight="1">
      <c r="A29" s="7">
        <v>3</v>
      </c>
      <c r="B29" s="55" t="s">
        <v>48</v>
      </c>
      <c r="C29" s="56"/>
      <c r="D29" s="56"/>
      <c r="E29" s="15"/>
      <c r="F29" s="15"/>
    </row>
    <row r="30" spans="1:6" ht="12.75">
      <c r="A30" s="7" t="s">
        <v>108</v>
      </c>
      <c r="B30" s="7" t="s">
        <v>140</v>
      </c>
      <c r="C30" s="7" t="s">
        <v>142</v>
      </c>
      <c r="D30" s="7"/>
      <c r="E30" s="7" t="s">
        <v>54</v>
      </c>
      <c r="F30" s="7">
        <v>735</v>
      </c>
    </row>
    <row r="31" spans="1:6" ht="12.75">
      <c r="A31" s="7" t="s">
        <v>109</v>
      </c>
      <c r="B31" s="7" t="s">
        <v>141</v>
      </c>
      <c r="C31" s="7"/>
      <c r="D31" s="7"/>
      <c r="E31" s="7" t="s">
        <v>55</v>
      </c>
      <c r="F31" s="7">
        <v>300</v>
      </c>
    </row>
    <row r="32" spans="1:6" ht="12.75">
      <c r="A32" s="7"/>
      <c r="B32" s="19"/>
      <c r="C32" s="7"/>
      <c r="D32" s="7"/>
      <c r="E32" s="14" t="s">
        <v>42</v>
      </c>
      <c r="F32" s="14">
        <f>F30+F31</f>
        <v>1035</v>
      </c>
    </row>
    <row r="33" spans="1:6" ht="12.75">
      <c r="A33" s="7">
        <v>4</v>
      </c>
      <c r="B33" s="57" t="s">
        <v>143</v>
      </c>
      <c r="C33" s="58"/>
      <c r="D33" s="58"/>
      <c r="E33" s="59"/>
      <c r="F33" s="14"/>
    </row>
    <row r="34" spans="1:6" ht="12.75">
      <c r="A34" s="7" t="s">
        <v>146</v>
      </c>
      <c r="B34" s="7" t="s">
        <v>144</v>
      </c>
      <c r="C34" s="7" t="s">
        <v>145</v>
      </c>
      <c r="D34" s="7"/>
      <c r="E34" s="7" t="s">
        <v>36</v>
      </c>
      <c r="F34" s="7">
        <v>3000</v>
      </c>
    </row>
    <row r="35" spans="1:6" ht="12.75">
      <c r="A35" s="7"/>
      <c r="B35" s="19"/>
      <c r="C35" s="7"/>
      <c r="D35" s="7"/>
      <c r="E35" s="14" t="s">
        <v>42</v>
      </c>
      <c r="F35" s="14">
        <f>F34</f>
        <v>3000</v>
      </c>
    </row>
    <row r="36" spans="1:6" ht="12.75">
      <c r="A36" s="7">
        <v>5</v>
      </c>
      <c r="B36" s="19" t="s">
        <v>66</v>
      </c>
      <c r="C36" s="7"/>
      <c r="D36" s="7"/>
      <c r="E36" s="7" t="s">
        <v>65</v>
      </c>
      <c r="F36" s="7">
        <v>2267</v>
      </c>
    </row>
    <row r="37" spans="1:6" ht="12.75">
      <c r="A37" s="7">
        <v>6</v>
      </c>
      <c r="B37" s="19" t="s">
        <v>67</v>
      </c>
      <c r="C37" s="7"/>
      <c r="D37" s="7"/>
      <c r="E37" s="7" t="s">
        <v>65</v>
      </c>
      <c r="F37" s="7">
        <v>39577</v>
      </c>
    </row>
    <row r="38" spans="1:6" ht="12.75">
      <c r="A38" s="7">
        <v>7</v>
      </c>
      <c r="B38" s="19" t="s">
        <v>68</v>
      </c>
      <c r="C38" s="7"/>
      <c r="D38" s="7"/>
      <c r="E38" s="7" t="s">
        <v>65</v>
      </c>
      <c r="F38" s="7">
        <v>20400</v>
      </c>
    </row>
    <row r="39" spans="1:6" ht="12.75">
      <c r="A39" s="7"/>
      <c r="B39" s="19" t="s">
        <v>57</v>
      </c>
      <c r="C39" s="7"/>
      <c r="D39" s="7"/>
      <c r="E39" s="16" t="s">
        <v>42</v>
      </c>
      <c r="F39" s="16">
        <f>F18+F28+F32+F35+F36+F37+F38</f>
        <v>260951</v>
      </c>
    </row>
    <row r="40" spans="1:6" ht="12.75">
      <c r="A40" s="7"/>
      <c r="B40" s="7" t="s">
        <v>147</v>
      </c>
      <c r="C40" s="7"/>
      <c r="D40" s="7"/>
      <c r="E40" s="16" t="s">
        <v>42</v>
      </c>
      <c r="F40" s="16">
        <f>F9</f>
        <v>51944</v>
      </c>
    </row>
    <row r="42" ht="12.75">
      <c r="B42" s="24" t="s">
        <v>62</v>
      </c>
    </row>
    <row r="43" spans="2:8" ht="33.75">
      <c r="B43" s="2" t="s">
        <v>4</v>
      </c>
      <c r="C43" s="38" t="s">
        <v>177</v>
      </c>
      <c r="D43" s="38" t="s">
        <v>178</v>
      </c>
      <c r="E43" s="38" t="s">
        <v>148</v>
      </c>
      <c r="F43" s="39" t="s">
        <v>179</v>
      </c>
      <c r="G43" s="38" t="s">
        <v>180</v>
      </c>
      <c r="H43" s="41"/>
    </row>
    <row r="44" spans="2:8" ht="12.75">
      <c r="B44" s="1" t="s">
        <v>63</v>
      </c>
      <c r="C44" s="1">
        <v>58963</v>
      </c>
      <c r="D44" s="1">
        <v>8302</v>
      </c>
      <c r="E44" s="2">
        <v>51944</v>
      </c>
      <c r="F44" s="1">
        <f>D44-E44</f>
        <v>-43642</v>
      </c>
      <c r="G44" s="1">
        <v>0</v>
      </c>
      <c r="H44" s="3"/>
    </row>
    <row r="45" spans="2:8" ht="12.75">
      <c r="B45" s="1" t="s">
        <v>64</v>
      </c>
      <c r="C45" s="1">
        <v>97727</v>
      </c>
      <c r="D45" s="1">
        <v>208023</v>
      </c>
      <c r="E45" s="34">
        <v>260951</v>
      </c>
      <c r="F45" s="40">
        <f>D45-E45</f>
        <v>-52928</v>
      </c>
      <c r="G45" s="1">
        <v>0</v>
      </c>
      <c r="H45" s="3"/>
    </row>
    <row r="46" spans="2:8" ht="12.75">
      <c r="B46" s="1"/>
      <c r="C46" s="1"/>
      <c r="D46" s="1"/>
      <c r="E46" s="1"/>
      <c r="F46" s="1"/>
      <c r="G46" s="1"/>
      <c r="H46" s="3"/>
    </row>
    <row r="47" spans="2:8" ht="12.75">
      <c r="B47" s="1"/>
      <c r="C47" s="1"/>
      <c r="D47" s="1"/>
      <c r="E47" s="1"/>
      <c r="F47" s="1"/>
      <c r="G47" s="1"/>
      <c r="H47" s="3"/>
    </row>
    <row r="48" spans="2:8" ht="12.75">
      <c r="B48" s="3" t="s">
        <v>149</v>
      </c>
      <c r="C48" s="3"/>
      <c r="D48" s="3"/>
      <c r="E48" s="3"/>
      <c r="F48" s="3"/>
      <c r="G48" s="3"/>
      <c r="H48" s="3"/>
    </row>
    <row r="49" spans="2:7" ht="67.5">
      <c r="B49" s="2" t="s">
        <v>4</v>
      </c>
      <c r="C49" s="38" t="s">
        <v>183</v>
      </c>
      <c r="D49" s="11" t="s">
        <v>181</v>
      </c>
      <c r="E49" s="11" t="s">
        <v>184</v>
      </c>
      <c r="F49" s="38" t="s">
        <v>185</v>
      </c>
      <c r="G49" s="7"/>
    </row>
    <row r="50" spans="2:7" ht="12.75">
      <c r="B50" s="1"/>
      <c r="C50" s="1"/>
      <c r="D50" s="1"/>
      <c r="E50" s="2"/>
      <c r="F50" s="1"/>
      <c r="G50" s="1"/>
    </row>
    <row r="51" spans="2:7" ht="12.75">
      <c r="B51" s="1" t="s">
        <v>63</v>
      </c>
      <c r="C51" s="1">
        <f>C44+D44-E44-G44</f>
        <v>15321</v>
      </c>
      <c r="D51" s="1">
        <v>0</v>
      </c>
      <c r="E51" s="2"/>
      <c r="F51" s="1"/>
      <c r="G51" s="1"/>
    </row>
    <row r="52" spans="2:7" ht="12.75">
      <c r="B52" s="1" t="s">
        <v>64</v>
      </c>
      <c r="C52" s="40">
        <f>C45+D45-E45</f>
        <v>44799</v>
      </c>
      <c r="D52" s="1">
        <v>198800</v>
      </c>
      <c r="E52" s="40">
        <f>SUM(C52:D52)</f>
        <v>243599</v>
      </c>
      <c r="F52" s="1">
        <f>D52/2+C53</f>
        <v>159520</v>
      </c>
      <c r="G52" s="1"/>
    </row>
    <row r="53" spans="2:7" ht="12.75">
      <c r="B53" s="1"/>
      <c r="C53" s="1">
        <f>SUM(C51:C52)</f>
        <v>60120</v>
      </c>
      <c r="D53" s="1"/>
      <c r="E53" s="1"/>
      <c r="F53" s="1"/>
      <c r="G53" s="1"/>
    </row>
    <row r="54" ht="12.75">
      <c r="E54" t="s">
        <v>182</v>
      </c>
    </row>
  </sheetData>
  <mergeCells count="2">
    <mergeCell ref="B29:D29"/>
    <mergeCell ref="B33:E33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2015-03-24T03:49:59Z</cp:lastPrinted>
  <dcterms:created xsi:type="dcterms:W3CDTF">2012-06-22T07:33:11Z</dcterms:created>
  <dcterms:modified xsi:type="dcterms:W3CDTF">2015-03-24T03:50:35Z</dcterms:modified>
  <cp:category/>
  <cp:version/>
  <cp:contentType/>
  <cp:contentStatus/>
</cp:coreProperties>
</file>