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техосмотра'!$A$1:$E$26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<sst xmlns="http://schemas.openxmlformats.org/spreadsheetml/2006/main" count="242" uniqueCount="202">
  <si>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</si>
  <si>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</si>
  <si>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</si>
  <si>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</si>
  <si>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</si>
  <si>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</si>
  <si>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</si>
  <si>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</si>
  <si>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</si>
  <si>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</si>
  <si>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</si>
  <si>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</si>
  <si>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</si>
  <si>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</si>
  <si>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</si>
  <si>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</si>
  <si>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</si>
  <si>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</si>
  <si>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</si>
  <si>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</si>
  <si>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</si>
  <si>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</si>
  <si>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</si>
  <si>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</si>
  <si>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</si>
  <si>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</si>
  <si>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</si>
  <si>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</si>
  <si>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</si>
  <si>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</si>
  <si>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</si>
  <si>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</si>
  <si>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</si>
  <si>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</si>
  <si>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</si>
  <si>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</si>
  <si>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</si>
  <si>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</si>
  <si>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июнь</t>
  </si>
  <si>
    <t>июль</t>
  </si>
  <si>
    <t>август</t>
  </si>
  <si>
    <t>БЕЛИНСКОГО</t>
  </si>
  <si>
    <t>М2</t>
  </si>
  <si>
    <t xml:space="preserve">  Дата постановки на кадастровый учет</t>
  </si>
  <si>
    <t>нет</t>
  </si>
  <si>
    <t>Ремонт  и содержание конструктивных элементов</t>
  </si>
  <si>
    <t>май</t>
  </si>
  <si>
    <t>январь</t>
  </si>
  <si>
    <t>октябрь</t>
  </si>
  <si>
    <t>ноябрь</t>
  </si>
  <si>
    <t>66:44:01027:99</t>
  </si>
  <si>
    <t>Ремонт цоколя</t>
  </si>
  <si>
    <t>февраль</t>
  </si>
  <si>
    <t>итого:</t>
  </si>
  <si>
    <t>ул.БЕЛИНСКОГО, 4</t>
  </si>
  <si>
    <t>по сост  на 01.01.2013г</t>
  </si>
  <si>
    <t>декабрь</t>
  </si>
  <si>
    <t>Благоустройство и обеспечение санитарного состояния жилых  зданий и придомовых территорий</t>
  </si>
  <si>
    <t>замена стояка отопления</t>
  </si>
  <si>
    <t>Место работ</t>
  </si>
  <si>
    <t>сумма руб</t>
  </si>
  <si>
    <t>итого по ст.Содерж.дома</t>
  </si>
  <si>
    <t>№ пп</t>
  </si>
  <si>
    <t xml:space="preserve"> Выполнение  работ  по  статье  "Содержание дома"</t>
  </si>
  <si>
    <t xml:space="preserve">            Отчёт  о  выполненных  работах  по  статьям </t>
  </si>
  <si>
    <t>"капитальный  ремонт"    и  "содержание   дома"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</si>
  <si>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</si>
  <si>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</si>
  <si>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</si>
  <si>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</si>
  <si>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</si>
  <si>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</si>
  <si>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</si>
  <si>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Фундаменты</t>
  </si>
  <si>
    <t>Провалы по отмостке со стороны фасада</t>
  </si>
  <si>
    <t xml:space="preserve">Ремонт отмостки </t>
  </si>
  <si>
    <t>Отслоение штукатурки</t>
  </si>
  <si>
    <t>Стены</t>
  </si>
  <si>
    <t>Наблюдение за раскрытием трещины</t>
  </si>
  <si>
    <t>ремонт</t>
  </si>
  <si>
    <t>Крыша</t>
  </si>
  <si>
    <t>Полы в МОП</t>
  </si>
  <si>
    <t>Окна в МОП</t>
  </si>
  <si>
    <t>Двери в МОП</t>
  </si>
  <si>
    <t>Лестницы</t>
  </si>
  <si>
    <t>Подвал</t>
  </si>
  <si>
    <t>Очистить от мусора, осушить</t>
  </si>
  <si>
    <t>Подъезды</t>
  </si>
  <si>
    <t>Стены грязные</t>
  </si>
  <si>
    <t>Благоустройство</t>
  </si>
  <si>
    <t>Ограждение газонов сломано,  пандусы с провалами</t>
  </si>
  <si>
    <t>Водопровод</t>
  </si>
  <si>
    <t>Канализация</t>
  </si>
  <si>
    <t>Отопление</t>
  </si>
  <si>
    <t>Эл/оборудование</t>
  </si>
  <si>
    <t>недопустимое</t>
  </si>
  <si>
    <t>Ремонт этажных щитов</t>
  </si>
  <si>
    <t>№ п/п</t>
  </si>
  <si>
    <t>Части здания и конструкции</t>
  </si>
  <si>
    <t>Техническое состояние</t>
  </si>
  <si>
    <t>Выводы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</si>
  <si>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</si>
  <si>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</si>
  <si>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</si>
  <si>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</si>
  <si>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</si>
  <si>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</si>
  <si>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</si>
  <si>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</si>
  <si>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</si>
  <si>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</si>
  <si>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</si>
  <si>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</si>
  <si>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</si>
  <si>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</si>
  <si>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</si>
  <si>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</si>
  <si>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</si>
  <si>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</si>
  <si>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</si>
  <si>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</si>
  <si>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 xml:space="preserve"> - </t>
  </si>
  <si>
    <t>20.12.06 г.</t>
  </si>
  <si>
    <t>за 2014год</t>
  </si>
  <si>
    <t>2014 год</t>
  </si>
  <si>
    <t>Ориентировочный  расчёт  сумм  на  ремонтные  работы  по статьям  на 2015 г.</t>
  </si>
  <si>
    <t>ремонт э/щитов с заменой кабеля стояков и в подвале  до ВРУ,тех.надзор</t>
  </si>
  <si>
    <t>технадзор 2,4%</t>
  </si>
  <si>
    <t>под.4,5,6</t>
  </si>
  <si>
    <t>закрытие подвальных окон</t>
  </si>
  <si>
    <t>открытие подвальных окон</t>
  </si>
  <si>
    <t>инд.испытания аэрац.проемов</t>
  </si>
  <si>
    <t>ремонт кровли кв: 29,28,30,58</t>
  </si>
  <si>
    <t>смена дверей выход на кровлю</t>
  </si>
  <si>
    <t>закрытие окна эл.щитовой</t>
  </si>
  <si>
    <t>под.8</t>
  </si>
  <si>
    <t>замена стояка канализции</t>
  </si>
  <si>
    <t xml:space="preserve">ремонт стояка отопления </t>
  </si>
  <si>
    <t>замена стояка ХВС и канализации</t>
  </si>
  <si>
    <t>теплоизоляция труб отопления</t>
  </si>
  <si>
    <t>Содержание  аварийно-диспетчерской службы,</t>
  </si>
  <si>
    <t xml:space="preserve">выполнение заявок и ППР </t>
  </si>
  <si>
    <t>12м</t>
  </si>
  <si>
    <t>кв.61,63,66,69</t>
  </si>
  <si>
    <t>кв.16</t>
  </si>
  <si>
    <t>кв.47,50</t>
  </si>
  <si>
    <t>кв.40</t>
  </si>
  <si>
    <t>под.1,4,6,7</t>
  </si>
  <si>
    <t>12 мес</t>
  </si>
  <si>
    <t>завоз песка на дет.площадку</t>
  </si>
  <si>
    <t>вывоз мусора  после субботнирка</t>
  </si>
  <si>
    <t>откос травы</t>
  </si>
  <si>
    <t>дератизация подвала</t>
  </si>
  <si>
    <t>вывоз мусора</t>
  </si>
  <si>
    <t>4.6.</t>
  </si>
  <si>
    <t>3меш.0,15тн</t>
  </si>
  <si>
    <t>итого по ст.Капитальный ремонт</t>
  </si>
  <si>
    <t>описание элементов(материал, конструкция илисистема, отделка и прочее)</t>
  </si>
  <si>
    <t>удов. под.8 на фактурном слое панели трещина</t>
  </si>
  <si>
    <t xml:space="preserve"> На балконных плитах не большие сколы, стены мокнут от козырьков и проводов с кровли</t>
  </si>
  <si>
    <t xml:space="preserve">Ремонт балконных плит, собственникам произвести демонтаж проводов с кровли приводящих  к намоканию и разрушению стен. </t>
  </si>
  <si>
    <t>удов.</t>
  </si>
  <si>
    <t>имеются повреждения рулонного ковра, металлические стойки повреждены коррозией и часть ветхие</t>
  </si>
  <si>
    <t>Ремонт кровли по заявкам</t>
  </si>
  <si>
    <t>Смена стоек.</t>
  </si>
  <si>
    <t>Покрытие шахт и стенки имеют повреждения</t>
  </si>
  <si>
    <t>удов</t>
  </si>
  <si>
    <t>Тамбурные двери старые</t>
  </si>
  <si>
    <t>Ремонт по заявкам или смена</t>
  </si>
  <si>
    <t xml:space="preserve">удов </t>
  </si>
  <si>
    <t xml:space="preserve">неудов. </t>
  </si>
  <si>
    <t>работоспособное</t>
  </si>
  <si>
    <t>Ревизия з.а. по стоякам с заменой</t>
  </si>
  <si>
    <t>Текущий ремонт</t>
  </si>
  <si>
    <t>ж.бетонные блоки ленточный</t>
  </si>
  <si>
    <t>оштукатуренный</t>
  </si>
  <si>
    <t>крупнопанельный</t>
  </si>
  <si>
    <t>козырьки подъездов металлические</t>
  </si>
  <si>
    <t>неорганизованный водосток</t>
  </si>
  <si>
    <t>карниз поврежден</t>
  </si>
  <si>
    <t>Водоотводящие устройства</t>
  </si>
  <si>
    <t>вентиляционные шахты</t>
  </si>
  <si>
    <t>бетонные плиты покрытия</t>
  </si>
  <si>
    <t>ж.бетонные плиты</t>
  </si>
  <si>
    <t>бетонные</t>
  </si>
  <si>
    <t>деревянные</t>
  </si>
  <si>
    <t>металлические</t>
  </si>
  <si>
    <t>ж.бетонные</t>
  </si>
  <si>
    <t>оштукатуренные</t>
  </si>
  <si>
    <t>ограждение металлическое</t>
  </si>
  <si>
    <t>переход  с 2013 г. без  НДС</t>
  </si>
  <si>
    <t>остаток 2014 г</t>
  </si>
  <si>
    <t>НДС  2014 г</t>
  </si>
  <si>
    <t>начисления   2015 г</t>
  </si>
  <si>
    <t xml:space="preserve">       ИТОГО:</t>
  </si>
  <si>
    <t>УК Южилкомплекс</t>
  </si>
  <si>
    <t>начислено 2014 г.</t>
  </si>
  <si>
    <t>выполнено в  2014 г.</t>
  </si>
  <si>
    <t xml:space="preserve">переход. Сумма   на 2015 г.  без НДС </t>
  </si>
  <si>
    <t>план    2015 г</t>
  </si>
  <si>
    <t>ориентировочная  сумма  на ремонтные  работы              2015 г</t>
  </si>
  <si>
    <t>1-468 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</si>
</sst>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6" fontId="10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3" xfId="0" applyFont="1" applyBorder="1" applyAlignment="1">
      <alignment vertical="justify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57.375" style="0" customWidth="1"/>
    <col min="3" max="3" width="20.25390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1:4" ht="15.75">
      <c r="A1" s="58"/>
      <c r="B1" s="23"/>
      <c r="C1" s="23" t="s">
        <v>24</v>
      </c>
      <c r="D1" s="23"/>
    </row>
    <row r="2" spans="1:4" ht="15.75">
      <c r="A2" s="58"/>
      <c r="B2" s="23" t="s">
        <v>25</v>
      </c>
      <c r="C2" s="23" t="s">
        <v>26</v>
      </c>
      <c r="D2" s="23" t="s">
        <v>123</v>
      </c>
    </row>
    <row r="3" spans="1:4" ht="15">
      <c r="A3" s="58"/>
      <c r="B3" s="58"/>
      <c r="C3" s="58"/>
      <c r="D3" s="58"/>
    </row>
    <row r="4" spans="1:4" ht="15.75">
      <c r="A4" s="59" t="s">
        <v>27</v>
      </c>
      <c r="B4" s="58" t="s">
        <v>0</v>
      </c>
      <c r="C4" s="60" t="s">
        <v>41</v>
      </c>
      <c r="D4" s="60">
        <v>4</v>
      </c>
    </row>
    <row r="5" spans="1:4" ht="15">
      <c r="A5" s="58"/>
      <c r="B5" s="58"/>
      <c r="C5" s="58"/>
      <c r="D5" s="58"/>
    </row>
    <row r="6" spans="1:5" ht="15">
      <c r="A6" s="61"/>
      <c r="B6" s="61" t="s">
        <v>4</v>
      </c>
      <c r="C6" s="62"/>
      <c r="D6" s="63"/>
      <c r="E6" s="3"/>
    </row>
    <row r="7" spans="1:5" ht="15">
      <c r="A7" s="61">
        <v>1</v>
      </c>
      <c r="B7" s="61" t="s">
        <v>1</v>
      </c>
      <c r="C7" s="62" t="s">
        <v>201</v>
      </c>
      <c r="D7" s="63"/>
      <c r="E7" s="3"/>
    </row>
    <row r="8" spans="1:5" ht="15">
      <c r="A8" s="61">
        <v>2</v>
      </c>
      <c r="B8" s="61" t="s">
        <v>2</v>
      </c>
      <c r="C8" s="62">
        <v>1976</v>
      </c>
      <c r="D8" s="63"/>
      <c r="E8" s="3"/>
    </row>
    <row r="9" spans="1:5" ht="15">
      <c r="A9" s="61">
        <v>3</v>
      </c>
      <c r="B9" s="61" t="s">
        <v>3</v>
      </c>
      <c r="C9" s="64" t="s">
        <v>121</v>
      </c>
      <c r="D9" s="63"/>
      <c r="E9" s="3"/>
    </row>
    <row r="10" spans="1:5" ht="15">
      <c r="A10" s="61"/>
      <c r="B10" s="61" t="s">
        <v>55</v>
      </c>
      <c r="C10" s="62"/>
      <c r="D10" s="63"/>
      <c r="E10" s="3"/>
    </row>
    <row r="11" spans="1:5" ht="15">
      <c r="A11" s="61">
        <v>4</v>
      </c>
      <c r="B11" s="61" t="s">
        <v>5</v>
      </c>
      <c r="C11" s="62">
        <v>5</v>
      </c>
      <c r="D11" s="63"/>
      <c r="E11" s="3"/>
    </row>
    <row r="12" spans="1:5" ht="15">
      <c r="A12" s="61">
        <v>5</v>
      </c>
      <c r="B12" s="61" t="s">
        <v>6</v>
      </c>
      <c r="C12" s="62">
        <v>8</v>
      </c>
      <c r="D12" s="63"/>
      <c r="E12" s="3"/>
    </row>
    <row r="13" spans="1:5" ht="15">
      <c r="A13" s="61">
        <v>6</v>
      </c>
      <c r="B13" s="61" t="s">
        <v>17</v>
      </c>
      <c r="C13" s="62">
        <v>119</v>
      </c>
      <c r="D13" s="63"/>
      <c r="E13" s="3"/>
    </row>
    <row r="14" spans="1:5" ht="15">
      <c r="A14" s="61">
        <v>7</v>
      </c>
      <c r="B14" s="61" t="s">
        <v>7</v>
      </c>
      <c r="C14" s="62">
        <v>18623</v>
      </c>
      <c r="D14" s="63" t="s">
        <v>36</v>
      </c>
      <c r="E14" s="3"/>
    </row>
    <row r="15" spans="1:5" ht="15">
      <c r="A15" s="61">
        <v>8</v>
      </c>
      <c r="B15" s="61" t="s">
        <v>8</v>
      </c>
      <c r="C15" s="62">
        <v>5762.4</v>
      </c>
      <c r="D15" s="63" t="s">
        <v>37</v>
      </c>
      <c r="E15" s="3"/>
    </row>
    <row r="16" spans="1:5" ht="15">
      <c r="A16" s="61">
        <v>9</v>
      </c>
      <c r="B16" s="61" t="s">
        <v>9</v>
      </c>
      <c r="C16" s="62">
        <v>5172.9</v>
      </c>
      <c r="D16" s="63" t="s">
        <v>37</v>
      </c>
      <c r="E16" s="3"/>
    </row>
    <row r="17" spans="1:5" ht="15">
      <c r="A17" s="61">
        <v>10</v>
      </c>
      <c r="B17" s="61" t="s">
        <v>19</v>
      </c>
      <c r="C17" s="62">
        <v>5043</v>
      </c>
      <c r="D17" s="63" t="s">
        <v>37</v>
      </c>
      <c r="E17" s="3"/>
    </row>
    <row r="18" spans="1:5" ht="15">
      <c r="A18" s="61">
        <v>11</v>
      </c>
      <c r="B18" s="61" t="s">
        <v>10</v>
      </c>
      <c r="C18" s="62"/>
      <c r="D18" s="63"/>
      <c r="E18" s="3"/>
    </row>
    <row r="19" spans="1:5" ht="15">
      <c r="A19" s="61"/>
      <c r="B19" s="61" t="s">
        <v>18</v>
      </c>
      <c r="C19" s="62" t="s">
        <v>44</v>
      </c>
      <c r="D19" s="63" t="s">
        <v>42</v>
      </c>
      <c r="E19" s="3"/>
    </row>
    <row r="20" spans="1:5" ht="15">
      <c r="A20" s="61">
        <v>12</v>
      </c>
      <c r="B20" s="61" t="s">
        <v>11</v>
      </c>
      <c r="C20" s="62"/>
      <c r="D20" s="63"/>
      <c r="E20" s="3"/>
    </row>
    <row r="21" spans="1:5" ht="15">
      <c r="A21" s="61"/>
      <c r="B21" s="61" t="s">
        <v>12</v>
      </c>
      <c r="C21" s="62">
        <v>1085.6</v>
      </c>
      <c r="D21" s="63"/>
      <c r="E21" s="3"/>
    </row>
    <row r="22" spans="1:5" ht="15">
      <c r="A22" s="61"/>
      <c r="B22" s="61" t="s">
        <v>13</v>
      </c>
      <c r="C22" s="62">
        <v>1370</v>
      </c>
      <c r="D22" s="63" t="s">
        <v>37</v>
      </c>
      <c r="E22" s="3"/>
    </row>
    <row r="23" spans="1:5" ht="15">
      <c r="A23" s="61"/>
      <c r="B23" s="61" t="s">
        <v>14</v>
      </c>
      <c r="C23" s="62">
        <v>589.5</v>
      </c>
      <c r="D23" s="63" t="s">
        <v>37</v>
      </c>
      <c r="E23" s="3"/>
    </row>
    <row r="24" spans="1:5" ht="15">
      <c r="A24" s="61">
        <v>13</v>
      </c>
      <c r="B24" s="61" t="s">
        <v>15</v>
      </c>
      <c r="C24" s="65">
        <v>5445</v>
      </c>
      <c r="D24" s="63" t="s">
        <v>37</v>
      </c>
      <c r="E24" s="3"/>
    </row>
    <row r="25" spans="1:5" ht="15">
      <c r="A25" s="61">
        <v>14</v>
      </c>
      <c r="B25" s="61" t="s">
        <v>16</v>
      </c>
      <c r="C25" s="66" t="s">
        <v>50</v>
      </c>
      <c r="D25" s="63"/>
      <c r="E25" s="3"/>
    </row>
    <row r="26" spans="1:5" ht="15">
      <c r="A26" s="61">
        <v>15</v>
      </c>
      <c r="B26" s="61" t="s">
        <v>43</v>
      </c>
      <c r="C26" s="62" t="s">
        <v>122</v>
      </c>
      <c r="D26" s="63"/>
      <c r="E26" s="3"/>
    </row>
    <row r="27" spans="1:5" ht="15">
      <c r="A27" s="61"/>
      <c r="B27" s="61"/>
      <c r="C27" s="62"/>
      <c r="D27" s="63"/>
      <c r="E27" s="3"/>
    </row>
    <row r="28" spans="1:5" ht="15">
      <c r="A28" s="61"/>
      <c r="B28" s="61"/>
      <c r="C28" s="62"/>
      <c r="D28" s="63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6"/>
    </sheetView>
  </sheetViews>
  <sheetFormatPr defaultColWidth="9.00390625" defaultRowHeight="12.75"/>
  <cols>
    <col min="1" max="1" width="3.125" style="0" customWidth="1"/>
    <col min="2" max="2" width="17.75390625" style="0" customWidth="1"/>
    <col min="3" max="3" width="26.125" style="0" customWidth="1"/>
    <col min="4" max="4" width="21.375" style="0" customWidth="1"/>
    <col min="5" max="5" width="28.875" style="0" customWidth="1"/>
    <col min="6" max="6" width="26.125" style="0" customWidth="1"/>
    <col min="8" max="8" width="27.00390625" style="0" customWidth="1"/>
  </cols>
  <sheetData>
    <row r="1" spans="1:3" ht="12.75">
      <c r="A1" s="4" t="s">
        <v>28</v>
      </c>
      <c r="B1" s="8" t="s">
        <v>29</v>
      </c>
      <c r="C1" s="8"/>
    </row>
    <row r="3" ht="12.75">
      <c r="B3" t="s">
        <v>21</v>
      </c>
    </row>
    <row r="4" ht="13.5" thickBot="1"/>
    <row r="5" spans="1:5" ht="55.5" customHeight="1" thickBot="1">
      <c r="A5" s="28" t="s">
        <v>97</v>
      </c>
      <c r="B5" s="29" t="s">
        <v>98</v>
      </c>
      <c r="C5" s="29" t="s">
        <v>157</v>
      </c>
      <c r="D5" s="29" t="s">
        <v>99</v>
      </c>
      <c r="E5" s="29" t="s">
        <v>100</v>
      </c>
    </row>
    <row r="6" spans="1:5" ht="30" customHeight="1" thickBot="1">
      <c r="A6" s="30">
        <v>1</v>
      </c>
      <c r="B6" s="31" t="s">
        <v>73</v>
      </c>
      <c r="C6" s="31" t="s">
        <v>174</v>
      </c>
      <c r="D6" s="28" t="s">
        <v>74</v>
      </c>
      <c r="E6" s="47" t="s">
        <v>75</v>
      </c>
    </row>
    <row r="7" spans="1:5" ht="30.75" thickBot="1">
      <c r="A7" s="30">
        <v>2</v>
      </c>
      <c r="B7" s="31" t="s">
        <v>23</v>
      </c>
      <c r="C7" s="31" t="s">
        <v>175</v>
      </c>
      <c r="D7" s="30" t="s">
        <v>76</v>
      </c>
      <c r="E7" s="31" t="s">
        <v>51</v>
      </c>
    </row>
    <row r="8" spans="1:5" ht="45.75" thickBot="1">
      <c r="A8" s="30">
        <v>3</v>
      </c>
      <c r="B8" s="31" t="s">
        <v>77</v>
      </c>
      <c r="C8" s="31" t="s">
        <v>176</v>
      </c>
      <c r="D8" s="30" t="s">
        <v>158</v>
      </c>
      <c r="E8" s="31" t="s">
        <v>78</v>
      </c>
    </row>
    <row r="9" spans="1:5" ht="46.5" customHeight="1">
      <c r="A9" s="50">
        <v>4</v>
      </c>
      <c r="B9" s="33" t="s">
        <v>22</v>
      </c>
      <c r="C9" s="33" t="s">
        <v>177</v>
      </c>
      <c r="D9" s="50" t="s">
        <v>159</v>
      </c>
      <c r="E9" s="33" t="s">
        <v>160</v>
      </c>
    </row>
    <row r="10" spans="1:5" ht="30">
      <c r="A10" s="67">
        <v>5</v>
      </c>
      <c r="B10" s="51" t="s">
        <v>180</v>
      </c>
      <c r="C10" s="51" t="s">
        <v>178</v>
      </c>
      <c r="D10" s="52" t="s">
        <v>179</v>
      </c>
      <c r="E10" s="51" t="s">
        <v>79</v>
      </c>
    </row>
    <row r="11" spans="1:5" ht="12" customHeight="1" hidden="1" thickBot="1">
      <c r="A11" s="67"/>
      <c r="B11" s="51"/>
      <c r="C11" s="51"/>
      <c r="D11" s="68" t="s">
        <v>162</v>
      </c>
      <c r="E11" s="51" t="s">
        <v>163</v>
      </c>
    </row>
    <row r="12" spans="1:5" ht="75" customHeight="1">
      <c r="A12" s="52">
        <v>6</v>
      </c>
      <c r="B12" s="51" t="s">
        <v>80</v>
      </c>
      <c r="C12" s="51"/>
      <c r="D12" s="68"/>
      <c r="E12" s="51" t="s">
        <v>164</v>
      </c>
    </row>
    <row r="13" spans="1:5" ht="45.75" thickBot="1">
      <c r="A13" s="30">
        <v>7</v>
      </c>
      <c r="B13" s="31" t="s">
        <v>181</v>
      </c>
      <c r="C13" s="31" t="s">
        <v>182</v>
      </c>
      <c r="D13" s="30" t="s">
        <v>165</v>
      </c>
      <c r="E13" s="31" t="s">
        <v>79</v>
      </c>
    </row>
    <row r="14" spans="1:5" ht="15.75" thickBot="1">
      <c r="A14" s="30">
        <v>8</v>
      </c>
      <c r="B14" s="31" t="s">
        <v>20</v>
      </c>
      <c r="C14" s="31" t="s">
        <v>183</v>
      </c>
      <c r="D14" s="30" t="s">
        <v>161</v>
      </c>
      <c r="E14" s="31"/>
    </row>
    <row r="15" spans="1:5" ht="15.75" thickBot="1">
      <c r="A15" s="30">
        <v>9</v>
      </c>
      <c r="B15" s="31" t="s">
        <v>81</v>
      </c>
      <c r="C15" s="31" t="s">
        <v>184</v>
      </c>
      <c r="D15" s="30" t="s">
        <v>161</v>
      </c>
      <c r="E15" s="31"/>
    </row>
    <row r="16" spans="1:5" ht="15.75" thickBot="1">
      <c r="A16" s="30">
        <v>10</v>
      </c>
      <c r="B16" s="31" t="s">
        <v>82</v>
      </c>
      <c r="C16" s="31" t="s">
        <v>185</v>
      </c>
      <c r="D16" s="30" t="s">
        <v>166</v>
      </c>
      <c r="E16" s="31"/>
    </row>
    <row r="17" spans="1:5" ht="29.25" customHeight="1" thickBot="1">
      <c r="A17" s="30">
        <v>11</v>
      </c>
      <c r="B17" s="31" t="s">
        <v>83</v>
      </c>
      <c r="C17" s="31" t="s">
        <v>186</v>
      </c>
      <c r="D17" s="46" t="s">
        <v>167</v>
      </c>
      <c r="E17" s="31" t="s">
        <v>168</v>
      </c>
    </row>
    <row r="18" spans="1:5" ht="18" customHeight="1" thickBot="1">
      <c r="A18" s="30">
        <v>12</v>
      </c>
      <c r="B18" s="33" t="s">
        <v>84</v>
      </c>
      <c r="C18" s="33" t="s">
        <v>187</v>
      </c>
      <c r="D18" s="50" t="s">
        <v>169</v>
      </c>
      <c r="E18" s="33"/>
    </row>
    <row r="19" spans="1:5" ht="13.5" customHeight="1">
      <c r="A19" s="48">
        <v>13</v>
      </c>
      <c r="B19" s="51" t="s">
        <v>85</v>
      </c>
      <c r="C19" s="51"/>
      <c r="D19" s="52" t="s">
        <v>170</v>
      </c>
      <c r="E19" s="51" t="s">
        <v>86</v>
      </c>
    </row>
    <row r="20" spans="1:5" ht="16.5" customHeight="1" thickBot="1">
      <c r="A20" s="49">
        <v>14</v>
      </c>
      <c r="B20" s="51" t="s">
        <v>87</v>
      </c>
      <c r="C20" s="51" t="s">
        <v>188</v>
      </c>
      <c r="D20" s="52" t="s">
        <v>88</v>
      </c>
      <c r="E20" s="51" t="s">
        <v>79</v>
      </c>
    </row>
    <row r="21" spans="1:5" ht="45.75" customHeight="1" thickBot="1">
      <c r="A21" s="30">
        <v>15</v>
      </c>
      <c r="B21" s="31" t="s">
        <v>89</v>
      </c>
      <c r="C21" s="31" t="s">
        <v>189</v>
      </c>
      <c r="D21" s="30" t="s">
        <v>90</v>
      </c>
      <c r="E21" s="31"/>
    </row>
    <row r="22" spans="1:5" ht="15.75" thickBot="1">
      <c r="A22" s="30">
        <v>16</v>
      </c>
      <c r="B22" s="31" t="s">
        <v>91</v>
      </c>
      <c r="C22" s="31"/>
      <c r="D22" s="30" t="s">
        <v>171</v>
      </c>
      <c r="E22" s="31"/>
    </row>
    <row r="23" spans="1:5" ht="30.75" thickBot="1">
      <c r="A23" s="30">
        <v>17</v>
      </c>
      <c r="B23" s="31" t="s">
        <v>92</v>
      </c>
      <c r="C23" s="31"/>
      <c r="D23" s="30" t="s">
        <v>171</v>
      </c>
      <c r="E23" s="31" t="s">
        <v>172</v>
      </c>
    </row>
    <row r="24" spans="1:5" ht="15.75" thickBot="1">
      <c r="A24" s="30">
        <v>18</v>
      </c>
      <c r="B24" s="31" t="s">
        <v>93</v>
      </c>
      <c r="C24" s="31"/>
      <c r="D24" s="30" t="s">
        <v>171</v>
      </c>
      <c r="E24" s="31" t="s">
        <v>173</v>
      </c>
    </row>
    <row r="25" spans="1:5" ht="20.25" customHeight="1" thickBot="1">
      <c r="A25" s="30">
        <v>19</v>
      </c>
      <c r="B25" s="31" t="s">
        <v>94</v>
      </c>
      <c r="C25" s="31"/>
      <c r="D25" s="32" t="s">
        <v>95</v>
      </c>
      <c r="E25" s="31" t="s">
        <v>96</v>
      </c>
    </row>
  </sheetData>
  <mergeCells count="2">
    <mergeCell ref="A10:A11"/>
    <mergeCell ref="D11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45" zoomScaleNormal="145" workbookViewId="0" topLeftCell="A49">
      <selection activeCell="F52" sqref="F52:F55"/>
    </sheetView>
  </sheetViews>
  <sheetFormatPr defaultColWidth="9.00390625" defaultRowHeight="12.75"/>
  <cols>
    <col min="1" max="1" width="5.00390625" style="35" customWidth="1"/>
    <col min="2" max="2" width="36.75390625" style="0" customWidth="1"/>
    <col min="3" max="3" width="9.875" style="0" customWidth="1"/>
    <col min="4" max="4" width="9.625" style="0" customWidth="1"/>
    <col min="5" max="5" width="10.375" style="0" customWidth="1"/>
    <col min="6" max="6" width="10.125" style="0" customWidth="1"/>
  </cols>
  <sheetData>
    <row r="1" spans="1:2" ht="12.75">
      <c r="A1" s="34"/>
      <c r="B1" s="9" t="s">
        <v>64</v>
      </c>
    </row>
    <row r="2" spans="1:4" ht="15.75">
      <c r="A2" s="34"/>
      <c r="B2" s="22" t="s">
        <v>65</v>
      </c>
      <c r="C2" s="23"/>
      <c r="D2" s="23"/>
    </row>
    <row r="3" spans="2:4" ht="12.75">
      <c r="B3" s="4" t="s">
        <v>54</v>
      </c>
      <c r="D3" s="8" t="s">
        <v>124</v>
      </c>
    </row>
    <row r="4" spans="2:5" ht="12.75">
      <c r="B4" s="9" t="s">
        <v>33</v>
      </c>
      <c r="C4" s="5"/>
      <c r="D4" s="5"/>
      <c r="E4" s="5"/>
    </row>
    <row r="5" spans="1:6" ht="22.5">
      <c r="A5" s="7" t="s">
        <v>62</v>
      </c>
      <c r="B5" s="19" t="s">
        <v>30</v>
      </c>
      <c r="C5" s="10" t="s">
        <v>31</v>
      </c>
      <c r="D5" s="10" t="s">
        <v>59</v>
      </c>
      <c r="E5" s="6" t="s">
        <v>32</v>
      </c>
      <c r="F5" s="10" t="s">
        <v>60</v>
      </c>
    </row>
    <row r="6" spans="1:6" ht="22.5">
      <c r="A6" s="7">
        <v>1</v>
      </c>
      <c r="B6" s="36" t="s">
        <v>126</v>
      </c>
      <c r="D6" s="37" t="s">
        <v>128</v>
      </c>
      <c r="E6" s="37" t="s">
        <v>38</v>
      </c>
      <c r="F6" s="37">
        <v>210066</v>
      </c>
    </row>
    <row r="7" spans="1:6" ht="12.75">
      <c r="A7" s="7">
        <v>2</v>
      </c>
      <c r="B7" s="25" t="s">
        <v>127</v>
      </c>
      <c r="D7" s="6"/>
      <c r="E7" s="6" t="s">
        <v>38</v>
      </c>
      <c r="F7" s="6">
        <v>4405</v>
      </c>
    </row>
    <row r="8" spans="1:6" ht="12.75">
      <c r="A8" s="7"/>
      <c r="B8" s="12"/>
      <c r="C8" s="11"/>
      <c r="D8" s="6"/>
      <c r="E8" s="12" t="s">
        <v>53</v>
      </c>
      <c r="F8" s="12">
        <f>F6+F7</f>
        <v>214471</v>
      </c>
    </row>
    <row r="9" spans="1:6" s="3" customFormat="1" ht="12.75">
      <c r="A9" s="26"/>
      <c r="B9" s="9" t="s">
        <v>63</v>
      </c>
      <c r="C9" s="21"/>
      <c r="D9" s="21"/>
      <c r="E9" s="21"/>
      <c r="F9" s="21"/>
    </row>
    <row r="10" spans="1:6" ht="22.5">
      <c r="A10" s="7" t="s">
        <v>62</v>
      </c>
      <c r="B10" s="19" t="s">
        <v>30</v>
      </c>
      <c r="C10" s="10" t="s">
        <v>31</v>
      </c>
      <c r="D10" s="10" t="s">
        <v>59</v>
      </c>
      <c r="E10" s="6" t="s">
        <v>32</v>
      </c>
      <c r="F10" s="10" t="s">
        <v>60</v>
      </c>
    </row>
    <row r="11" spans="1:6" ht="12.75">
      <c r="A11" s="7">
        <v>2</v>
      </c>
      <c r="B11" s="20" t="s">
        <v>45</v>
      </c>
      <c r="C11" s="6"/>
      <c r="D11" s="7"/>
      <c r="E11" s="7"/>
      <c r="F11" s="7"/>
    </row>
    <row r="12" spans="1:6" ht="12.75">
      <c r="A12" s="7" t="s">
        <v>101</v>
      </c>
      <c r="B12" s="7" t="s">
        <v>129</v>
      </c>
      <c r="C12" s="7"/>
      <c r="D12" s="7"/>
      <c r="E12" s="7" t="s">
        <v>47</v>
      </c>
      <c r="F12" s="7">
        <v>1124</v>
      </c>
    </row>
    <row r="13" spans="1:6" ht="12.75">
      <c r="A13" s="7" t="s">
        <v>102</v>
      </c>
      <c r="B13" s="7" t="s">
        <v>129</v>
      </c>
      <c r="C13" s="7"/>
      <c r="D13" s="7" t="s">
        <v>135</v>
      </c>
      <c r="E13" s="7" t="s">
        <v>52</v>
      </c>
      <c r="F13" s="7">
        <v>93</v>
      </c>
    </row>
    <row r="14" spans="1:6" ht="12.75">
      <c r="A14" s="7" t="s">
        <v>103</v>
      </c>
      <c r="B14" s="7" t="s">
        <v>130</v>
      </c>
      <c r="C14" s="7"/>
      <c r="D14" s="7"/>
      <c r="E14" s="7" t="s">
        <v>46</v>
      </c>
      <c r="F14" s="7">
        <v>481</v>
      </c>
    </row>
    <row r="15" spans="1:6" ht="12.75">
      <c r="A15" s="7" t="s">
        <v>104</v>
      </c>
      <c r="B15" s="7" t="s">
        <v>131</v>
      </c>
      <c r="C15" s="7">
        <v>111</v>
      </c>
      <c r="D15" s="7"/>
      <c r="E15" s="7" t="s">
        <v>46</v>
      </c>
      <c r="F15" s="7">
        <v>11100</v>
      </c>
    </row>
    <row r="16" spans="1:6" ht="12.75">
      <c r="A16" s="7" t="s">
        <v>105</v>
      </c>
      <c r="B16" s="13" t="s">
        <v>132</v>
      </c>
      <c r="C16" s="13"/>
      <c r="D16" s="13"/>
      <c r="E16" s="13" t="s">
        <v>39</v>
      </c>
      <c r="F16" s="13">
        <v>89650</v>
      </c>
    </row>
    <row r="17" spans="1:6" ht="12.75">
      <c r="A17" s="7" t="s">
        <v>106</v>
      </c>
      <c r="B17" s="7" t="s">
        <v>133</v>
      </c>
      <c r="C17" s="7"/>
      <c r="D17" s="7"/>
      <c r="E17" s="7" t="s">
        <v>40</v>
      </c>
      <c r="F17" s="7">
        <v>9740</v>
      </c>
    </row>
    <row r="18" spans="1:6" ht="12.75">
      <c r="A18" s="7" t="s">
        <v>107</v>
      </c>
      <c r="B18" s="13" t="s">
        <v>129</v>
      </c>
      <c r="C18" s="13"/>
      <c r="D18" s="13"/>
      <c r="E18" s="13" t="s">
        <v>49</v>
      </c>
      <c r="F18" s="13">
        <v>1585</v>
      </c>
    </row>
    <row r="19" spans="1:6" ht="12.75">
      <c r="A19" s="7" t="s">
        <v>108</v>
      </c>
      <c r="B19" s="13" t="s">
        <v>134</v>
      </c>
      <c r="C19" s="13"/>
      <c r="D19" s="13"/>
      <c r="E19" s="13" t="s">
        <v>56</v>
      </c>
      <c r="F19" s="13">
        <v>458</v>
      </c>
    </row>
    <row r="20" spans="1:6" ht="12.75">
      <c r="A20" s="7"/>
      <c r="B20" s="13"/>
      <c r="C20" s="13"/>
      <c r="D20" s="13"/>
      <c r="E20" s="15" t="s">
        <v>53</v>
      </c>
      <c r="F20" s="15">
        <f>F12+F13+F14+F15+F16+F17+F18+F19</f>
        <v>114231</v>
      </c>
    </row>
    <row r="21" spans="1:6" ht="12.75">
      <c r="A21" s="7"/>
      <c r="B21" s="13"/>
      <c r="C21" s="13"/>
      <c r="D21" s="13"/>
      <c r="E21" s="13"/>
      <c r="F21" s="13"/>
    </row>
    <row r="22" spans="1:6" ht="12.75">
      <c r="A22" s="38">
        <v>3</v>
      </c>
      <c r="B22" s="14" t="s">
        <v>34</v>
      </c>
      <c r="C22" s="39"/>
      <c r="D22" s="40"/>
      <c r="E22" s="40"/>
      <c r="F22" s="40"/>
    </row>
    <row r="23" spans="1:6" ht="12.75">
      <c r="A23" s="7"/>
      <c r="B23" s="14" t="s">
        <v>35</v>
      </c>
      <c r="C23" s="13"/>
      <c r="D23" s="13"/>
      <c r="E23" s="13"/>
      <c r="F23" s="13"/>
    </row>
    <row r="24" spans="1:6" ht="12.75">
      <c r="A24" s="7" t="s">
        <v>109</v>
      </c>
      <c r="B24" s="13" t="s">
        <v>136</v>
      </c>
      <c r="C24" s="13" t="s">
        <v>142</v>
      </c>
      <c r="D24" s="13" t="s">
        <v>143</v>
      </c>
      <c r="E24" s="13" t="s">
        <v>40</v>
      </c>
      <c r="F24" s="13">
        <v>9585</v>
      </c>
    </row>
    <row r="25" spans="1:6" ht="12.75">
      <c r="A25" s="7" t="s">
        <v>110</v>
      </c>
      <c r="B25" s="13" t="s">
        <v>137</v>
      </c>
      <c r="C25" s="13"/>
      <c r="D25" s="13" t="s">
        <v>144</v>
      </c>
      <c r="E25" s="13" t="s">
        <v>49</v>
      </c>
      <c r="F25" s="13">
        <v>1162</v>
      </c>
    </row>
    <row r="26" spans="1:6" ht="12.75">
      <c r="A26" s="7" t="s">
        <v>111</v>
      </c>
      <c r="B26" s="13" t="s">
        <v>138</v>
      </c>
      <c r="C26" s="13"/>
      <c r="D26" s="13" t="s">
        <v>145</v>
      </c>
      <c r="E26" s="13" t="s">
        <v>56</v>
      </c>
      <c r="F26" s="13">
        <v>17202</v>
      </c>
    </row>
    <row r="27" spans="1:6" ht="12.75">
      <c r="A27" s="7" t="s">
        <v>112</v>
      </c>
      <c r="B27" s="13" t="s">
        <v>58</v>
      </c>
      <c r="C27" s="13"/>
      <c r="D27" s="13" t="s">
        <v>146</v>
      </c>
      <c r="E27" s="13" t="s">
        <v>56</v>
      </c>
      <c r="F27" s="13">
        <v>2260</v>
      </c>
    </row>
    <row r="28" spans="1:6" ht="12.75">
      <c r="A28" s="7" t="s">
        <v>113</v>
      </c>
      <c r="B28" s="13" t="s">
        <v>139</v>
      </c>
      <c r="C28" s="13"/>
      <c r="D28" s="13" t="s">
        <v>147</v>
      </c>
      <c r="E28" s="13" t="s">
        <v>56</v>
      </c>
      <c r="F28" s="13">
        <v>4489</v>
      </c>
    </row>
    <row r="29" spans="1:6" ht="12.75">
      <c r="A29" s="7" t="s">
        <v>114</v>
      </c>
      <c r="B29" s="7" t="s">
        <v>140</v>
      </c>
      <c r="C29" s="13"/>
      <c r="D29" s="13"/>
      <c r="E29" s="13" t="s">
        <v>148</v>
      </c>
      <c r="F29" s="13">
        <v>101890</v>
      </c>
    </row>
    <row r="30" spans="1:6" ht="12.75">
      <c r="A30" s="7" t="s">
        <v>115</v>
      </c>
      <c r="B30" s="35" t="s">
        <v>141</v>
      </c>
      <c r="C30" s="13"/>
      <c r="D30" s="13"/>
      <c r="E30" s="15" t="s">
        <v>53</v>
      </c>
      <c r="F30" s="15">
        <f>F24+F25+F26+F27+F28+F29</f>
        <v>136588</v>
      </c>
    </row>
    <row r="31" spans="1:6" ht="12.75">
      <c r="A31" s="7"/>
      <c r="B31" s="7"/>
      <c r="C31" s="7"/>
      <c r="D31" s="7"/>
      <c r="E31" s="7"/>
      <c r="F31" s="13"/>
    </row>
    <row r="32" spans="1:6" ht="12.75">
      <c r="A32" s="7">
        <v>4</v>
      </c>
      <c r="B32" s="69" t="s">
        <v>57</v>
      </c>
      <c r="C32" s="70"/>
      <c r="D32" s="71"/>
      <c r="E32" s="17"/>
      <c r="F32" s="17"/>
    </row>
    <row r="33" spans="1:6" ht="12.75">
      <c r="A33" s="7" t="s">
        <v>116</v>
      </c>
      <c r="B33" s="7" t="s">
        <v>149</v>
      </c>
      <c r="C33" s="7" t="s">
        <v>155</v>
      </c>
      <c r="D33" s="7"/>
      <c r="E33" s="7" t="s">
        <v>46</v>
      </c>
      <c r="F33" s="7">
        <v>368</v>
      </c>
    </row>
    <row r="34" spans="1:6" ht="12.75">
      <c r="A34" s="7" t="s">
        <v>117</v>
      </c>
      <c r="B34" s="7" t="s">
        <v>150</v>
      </c>
      <c r="C34" s="7"/>
      <c r="D34" s="7"/>
      <c r="E34" s="7" t="s">
        <v>39</v>
      </c>
      <c r="F34" s="7">
        <v>3762</v>
      </c>
    </row>
    <row r="35" spans="1:6" ht="12.75">
      <c r="A35" s="7" t="s">
        <v>118</v>
      </c>
      <c r="B35" s="7" t="s">
        <v>151</v>
      </c>
      <c r="C35" s="7"/>
      <c r="D35" s="7"/>
      <c r="E35" s="7" t="s">
        <v>39</v>
      </c>
      <c r="F35" s="13">
        <v>1000</v>
      </c>
    </row>
    <row r="36" spans="1:6" ht="12.75">
      <c r="A36" s="7" t="s">
        <v>119</v>
      </c>
      <c r="B36" s="7" t="s">
        <v>152</v>
      </c>
      <c r="C36" s="7"/>
      <c r="D36" s="7"/>
      <c r="E36" s="7" t="s">
        <v>48</v>
      </c>
      <c r="F36" s="13">
        <v>2714</v>
      </c>
    </row>
    <row r="37" spans="1:6" ht="12.75">
      <c r="A37" s="7" t="s">
        <v>120</v>
      </c>
      <c r="B37" s="7" t="s">
        <v>153</v>
      </c>
      <c r="C37" s="7"/>
      <c r="D37" s="7"/>
      <c r="E37" s="7" t="s">
        <v>48</v>
      </c>
      <c r="F37" s="57">
        <v>1545.17</v>
      </c>
    </row>
    <row r="38" spans="1:6" ht="12.75">
      <c r="A38" s="7" t="s">
        <v>154</v>
      </c>
      <c r="B38" s="7" t="s">
        <v>153</v>
      </c>
      <c r="C38" s="7"/>
      <c r="D38" s="7"/>
      <c r="E38" s="7" t="s">
        <v>56</v>
      </c>
      <c r="F38" s="7">
        <v>762</v>
      </c>
    </row>
    <row r="39" spans="1:6" ht="12.75">
      <c r="A39" s="7"/>
      <c r="B39" s="7"/>
      <c r="C39" s="7"/>
      <c r="D39" s="7"/>
      <c r="E39" s="41" t="s">
        <v>53</v>
      </c>
      <c r="F39" s="54">
        <f>F33+F34+F35+F36+F37+F38</f>
        <v>10151.17</v>
      </c>
    </row>
    <row r="40" spans="1:6" ht="12.75">
      <c r="A40" s="7">
        <v>5</v>
      </c>
      <c r="B40" s="16" t="s">
        <v>66</v>
      </c>
      <c r="C40" s="7"/>
      <c r="D40" s="7"/>
      <c r="E40" s="7" t="s">
        <v>67</v>
      </c>
      <c r="F40" s="7">
        <v>5587</v>
      </c>
    </row>
    <row r="41" spans="1:6" ht="12.75">
      <c r="A41" s="7">
        <v>6</v>
      </c>
      <c r="B41" s="16" t="s">
        <v>68</v>
      </c>
      <c r="C41" s="7"/>
      <c r="D41" s="7"/>
      <c r="E41" s="7" t="s">
        <v>67</v>
      </c>
      <c r="F41" s="7">
        <v>96837</v>
      </c>
    </row>
    <row r="42" spans="1:6" ht="12.75">
      <c r="A42" s="7">
        <v>7</v>
      </c>
      <c r="B42" s="16" t="s">
        <v>69</v>
      </c>
      <c r="C42" s="7"/>
      <c r="D42" s="7"/>
      <c r="E42" s="7" t="s">
        <v>67</v>
      </c>
      <c r="F42" s="7">
        <v>53564</v>
      </c>
    </row>
    <row r="43" spans="1:7" ht="12.75">
      <c r="A43" s="7"/>
      <c r="B43" s="42" t="s">
        <v>61</v>
      </c>
      <c r="C43" s="7"/>
      <c r="D43" s="7"/>
      <c r="E43" s="7"/>
      <c r="F43" s="55">
        <f>F30+F39+F20+F40+F41+F42</f>
        <v>416958.17000000004</v>
      </c>
      <c r="G43" s="56"/>
    </row>
    <row r="44" spans="1:6" ht="12.75">
      <c r="A44" s="7"/>
      <c r="B44" s="18" t="s">
        <v>156</v>
      </c>
      <c r="C44" s="7"/>
      <c r="D44" s="7"/>
      <c r="E44" s="7"/>
      <c r="F44" s="18">
        <f>F8</f>
        <v>214471</v>
      </c>
    </row>
    <row r="45" spans="1:8" ht="12.75">
      <c r="A45" s="26"/>
      <c r="B45" s="26"/>
      <c r="C45" s="26"/>
      <c r="D45" s="26"/>
      <c r="E45" s="26"/>
      <c r="F45" s="27"/>
      <c r="H45" s="3"/>
    </row>
    <row r="46" spans="2:8" ht="12.75">
      <c r="B46" s="24" t="s">
        <v>70</v>
      </c>
      <c r="H46" s="3"/>
    </row>
    <row r="47" spans="2:8" ht="33.75">
      <c r="B47" s="2" t="s">
        <v>4</v>
      </c>
      <c r="C47" s="53" t="s">
        <v>190</v>
      </c>
      <c r="D47" s="53" t="s">
        <v>196</v>
      </c>
      <c r="E47" s="53" t="s">
        <v>197</v>
      </c>
      <c r="F47" s="53" t="s">
        <v>191</v>
      </c>
      <c r="G47" s="53" t="s">
        <v>192</v>
      </c>
      <c r="H47" s="72"/>
    </row>
    <row r="48" spans="2:8" ht="12.75">
      <c r="B48" s="1" t="s">
        <v>71</v>
      </c>
      <c r="C48" s="1">
        <v>-26227</v>
      </c>
      <c r="D48" s="1">
        <v>244953</v>
      </c>
      <c r="E48" s="43">
        <v>214471</v>
      </c>
      <c r="F48" s="1">
        <f>D48-E48</f>
        <v>30482</v>
      </c>
      <c r="G48" s="45">
        <f>F48*0.18</f>
        <v>5486.76</v>
      </c>
      <c r="H48" s="3"/>
    </row>
    <row r="49" spans="2:8" ht="12.75">
      <c r="B49" s="1" t="s">
        <v>72</v>
      </c>
      <c r="C49" s="1">
        <v>-212070</v>
      </c>
      <c r="D49" s="1">
        <v>551691</v>
      </c>
      <c r="E49" s="44">
        <v>416958</v>
      </c>
      <c r="F49" s="45">
        <f>D49-E49</f>
        <v>134733</v>
      </c>
      <c r="G49" s="45">
        <f>F49*0.18</f>
        <v>24251.94</v>
      </c>
      <c r="H49" s="7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 t="s">
        <v>125</v>
      </c>
      <c r="C51" s="3"/>
      <c r="D51" s="3"/>
      <c r="E51" s="3"/>
      <c r="F51" s="3"/>
      <c r="G51" s="3"/>
      <c r="H51" s="3"/>
    </row>
    <row r="52" spans="2:7" ht="67.5">
      <c r="B52" s="2" t="s">
        <v>4</v>
      </c>
      <c r="C52" s="53" t="s">
        <v>198</v>
      </c>
      <c r="D52" s="10" t="s">
        <v>193</v>
      </c>
      <c r="E52" s="10" t="s">
        <v>199</v>
      </c>
      <c r="F52" s="53" t="s">
        <v>200</v>
      </c>
      <c r="G52" s="3"/>
    </row>
    <row r="53" spans="2:7" ht="12.75">
      <c r="B53" s="1" t="s">
        <v>71</v>
      </c>
      <c r="C53" s="45">
        <f>C48+D48-E48-G48</f>
        <v>-1231.7600000000002</v>
      </c>
      <c r="D53" s="1"/>
      <c r="E53" s="2"/>
      <c r="F53" s="1"/>
      <c r="G53" s="3"/>
    </row>
    <row r="54" spans="2:7" ht="12.75">
      <c r="B54" s="1" t="s">
        <v>72</v>
      </c>
      <c r="C54" s="45">
        <f>C49+D49-E49-G49</f>
        <v>-101588.94</v>
      </c>
      <c r="D54" s="1">
        <v>610195</v>
      </c>
      <c r="E54" s="45">
        <f>D54+C55</f>
        <v>507374.3</v>
      </c>
      <c r="F54" s="45">
        <f>D54/2+C55</f>
        <v>202276.8</v>
      </c>
      <c r="G54" s="3"/>
    </row>
    <row r="55" spans="2:7" ht="12.75">
      <c r="B55" s="1" t="s">
        <v>194</v>
      </c>
      <c r="C55" s="45">
        <f>SUM(C53:C54)</f>
        <v>-102820.7</v>
      </c>
      <c r="D55" s="1"/>
      <c r="E55" s="1"/>
      <c r="F55" s="45"/>
      <c r="G55" s="3"/>
    </row>
    <row r="56" ht="12.75">
      <c r="G56" s="3"/>
    </row>
    <row r="57" ht="12.75">
      <c r="D57" t="s">
        <v>195</v>
      </c>
    </row>
  </sheetData>
  <mergeCells count="1">
    <mergeCell ref="B32:D3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2015-03-24T03:36:06Z</cp:lastPrinted>
  <dcterms:created xsi:type="dcterms:W3CDTF">2012-06-22T07:33:11Z</dcterms:created>
  <dcterms:modified xsi:type="dcterms:W3CDTF">2015-03-24T03:36:13Z</dcterms:modified>
  <cp:category/>
  <cp:version/>
  <cp:contentType/>
  <cp:contentStatus/>
</cp:coreProperties>
</file>