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техосмотра'!$A$1:$E$25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<sst xmlns="http://schemas.openxmlformats.org/spreadsheetml/2006/main" count="190" uniqueCount="157">
  <si>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</si>
  <si>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</si>
  <si>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</si>
  <si>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</si>
  <si>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</si>
  <si>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</si>
  <si>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</si>
  <si>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</si>
  <si>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</si>
  <si>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</si>
  <si>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</si>
  <si>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</si>
  <si>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</si>
  <si>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</si>
  <si>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</si>
  <si>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</si>
  <si>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</si>
  <si>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</si>
  <si>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</si>
  <si>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</si>
  <si>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</si>
  <si>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состояние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</si>
  <si>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</si>
  <si>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</si>
  <si>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</si>
  <si>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</si>
  <si>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</si>
  <si>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</si>
  <si>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</si>
  <si>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</si>
  <si>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</si>
  <si>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</si>
  <si>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</si>
  <si>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</si>
  <si>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</si>
  <si>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</si>
  <si>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</si>
  <si>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</si>
  <si>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</si>
  <si>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</si>
  <si>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</si>
  <si>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А.МАТРОСОВА</t>
  </si>
  <si>
    <t>66:44:0102007:107</t>
  </si>
  <si>
    <t>по сост  на 01.01.2013г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</si>
  <si>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</si>
  <si>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</si>
  <si>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</si>
  <si>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май</t>
  </si>
  <si>
    <t>Содержание  узла  учёта</t>
  </si>
  <si>
    <t>итого по ст.Содерж.дома</t>
  </si>
  <si>
    <t>Выполнение работ по статье "Капитальный ремонт"</t>
  </si>
  <si>
    <t>Выполнение работ по статье "Содержание дома"</t>
  </si>
  <si>
    <t>Управление  домом</t>
  </si>
  <si>
    <t>Услуги по начислению и сбору платежей</t>
  </si>
  <si>
    <t>Услуги паспортного стола</t>
  </si>
  <si>
    <t>Капитальный  ремонт</t>
  </si>
  <si>
    <t>Содержание  дома</t>
  </si>
  <si>
    <t xml:space="preserve">Сводный отчёт  по  статьям 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</si>
  <si>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</si>
  <si>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</si>
  <si>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 xml:space="preserve">                             А.Матросова,2</t>
  </si>
  <si>
    <t>план</t>
  </si>
  <si>
    <t>12 месяцев</t>
  </si>
  <si>
    <t>Ограниченно работоспособное</t>
  </si>
  <si>
    <t>исправное</t>
  </si>
  <si>
    <t>№</t>
  </si>
  <si>
    <t>п/п</t>
  </si>
  <si>
    <t xml:space="preserve">Части здания и </t>
  </si>
  <si>
    <t>конструкции</t>
  </si>
  <si>
    <t>Техническое</t>
  </si>
  <si>
    <t>вывод</t>
  </si>
  <si>
    <t xml:space="preserve">Фундаменты </t>
  </si>
  <si>
    <t>удов.</t>
  </si>
  <si>
    <t>Ремонт отмостки</t>
  </si>
  <si>
    <t xml:space="preserve">Цоколь </t>
  </si>
  <si>
    <t xml:space="preserve">Стены </t>
  </si>
  <si>
    <t>Удов.</t>
  </si>
  <si>
    <t xml:space="preserve">Фасад </t>
  </si>
  <si>
    <t xml:space="preserve">Крыша </t>
  </si>
  <si>
    <t>новая</t>
  </si>
  <si>
    <t xml:space="preserve">Перекрытие </t>
  </si>
  <si>
    <t>Полы в МОП</t>
  </si>
  <si>
    <t>выбоины</t>
  </si>
  <si>
    <t>Окна в МОП</t>
  </si>
  <si>
    <t>загнивание</t>
  </si>
  <si>
    <t>Двери в МОП</t>
  </si>
  <si>
    <t>Лестничные марши</t>
  </si>
  <si>
    <t>сколы</t>
  </si>
  <si>
    <t xml:space="preserve">Подъезды </t>
  </si>
  <si>
    <t xml:space="preserve"> </t>
  </si>
  <si>
    <t>Предыдущий ремонт выполнялся в 2012г.</t>
  </si>
  <si>
    <t>Благоустройство</t>
  </si>
  <si>
    <t>Нет скамеек и урн</t>
  </si>
  <si>
    <t xml:space="preserve">Крыльца 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</si>
  <si>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</si>
  <si>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</si>
  <si>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</si>
  <si>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</si>
  <si>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</si>
  <si>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</si>
  <si>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Текущий ремонт</t>
  </si>
  <si>
    <t>2.1.</t>
  </si>
  <si>
    <t>2.2.</t>
  </si>
  <si>
    <t>3.1.</t>
  </si>
  <si>
    <t>4.1.</t>
  </si>
  <si>
    <t>4.2.</t>
  </si>
  <si>
    <t>5.1.</t>
  </si>
  <si>
    <t>5.2.</t>
  </si>
  <si>
    <t>за 2014 год</t>
  </si>
  <si>
    <t>2014год</t>
  </si>
  <si>
    <t>инд.испытания аэрац.проемов</t>
  </si>
  <si>
    <t>смена водосточных труб</t>
  </si>
  <si>
    <t>ноябрь</t>
  </si>
  <si>
    <t>Содержание  аварийно-диспетчерской службы,</t>
  </si>
  <si>
    <t xml:space="preserve">выполнение заявок и ППР </t>
  </si>
  <si>
    <t>установка мус.контйенера</t>
  </si>
  <si>
    <t>откос травы</t>
  </si>
  <si>
    <t>июль</t>
  </si>
  <si>
    <t>вып.раб.по тэ СКУ ТЭ и теплоносителя</t>
  </si>
  <si>
    <t>работы по поверке Пу</t>
  </si>
  <si>
    <t>ТЭР</t>
  </si>
  <si>
    <t>янв-дек</t>
  </si>
  <si>
    <t>установка ПУ ХВС</t>
  </si>
  <si>
    <t>декабрь</t>
  </si>
  <si>
    <t>итого по ст.Кап.ремонт</t>
  </si>
  <si>
    <t>начислено 2014 г.</t>
  </si>
  <si>
    <t>выполнено 2014 г.</t>
  </si>
  <si>
    <t>Ориентировочный  расчёт  сумм  на  ремонтные  работы  по статьям  на 2015 г.</t>
  </si>
  <si>
    <t>12 мес</t>
  </si>
  <si>
    <t>сколы бетона балконных плит</t>
  </si>
  <si>
    <t xml:space="preserve">Ремонт </t>
  </si>
  <si>
    <t>Рассоединение водосточных труб</t>
  </si>
  <si>
    <t>ремонт</t>
  </si>
  <si>
    <t>смена</t>
  </si>
  <si>
    <t>В рабочем  состоянии</t>
  </si>
  <si>
    <t xml:space="preserve">Смена вытяжки – 6 стояков </t>
  </si>
  <si>
    <t>описание элементов</t>
  </si>
  <si>
    <t>(материал, конструкция илисистема, отделка и прочее</t>
  </si>
  <si>
    <t>сборные ж.бетонные блоки</t>
  </si>
  <si>
    <t>оштукатуренный</t>
  </si>
  <si>
    <t>кирпичные</t>
  </si>
  <si>
    <t>металлические водосточные трубы</t>
  </si>
  <si>
    <t>шиферная</t>
  </si>
  <si>
    <t>ж.бетонные плиты</t>
  </si>
  <si>
    <t>стяжка</t>
  </si>
  <si>
    <t>деревянные</t>
  </si>
  <si>
    <t>металлические</t>
  </si>
  <si>
    <t>ж.бетонные</t>
  </si>
  <si>
    <t>известковая окраска по кирпичу</t>
  </si>
  <si>
    <t>бетонные</t>
  </si>
  <si>
    <t>НДС 18%</t>
  </si>
  <si>
    <t>остаток 2014 г</t>
  </si>
  <si>
    <t>УК Южилкомплекс</t>
  </si>
  <si>
    <t xml:space="preserve">переход на 2015 г.  без НДС </t>
  </si>
  <si>
    <t>начисления   2015 г</t>
  </si>
  <si>
    <t>на рем работы  2015 г.</t>
  </si>
  <si>
    <t>переход. суммы   с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</si>
</sst>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0" fontId="5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5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left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justify" wrapText="1"/>
    </xf>
    <xf numFmtId="0" fontId="0" fillId="0" borderId="1" xfId="0" applyBorder="1" applyAlignment="1">
      <alignment wrapText="1"/>
    </xf>
    <xf numFmtId="0" fontId="5" fillId="0" borderId="4" xfId="0" applyFont="1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2:4" ht="12.75">
      <c r="B1" s="8"/>
      <c r="C1" s="8" t="s">
        <v>22</v>
      </c>
      <c r="D1" s="8"/>
    </row>
    <row r="2" spans="2:4" ht="12.75">
      <c r="B2" s="8" t="s">
        <v>23</v>
      </c>
      <c r="C2" s="8" t="s">
        <v>24</v>
      </c>
      <c r="D2" s="8" t="s">
        <v>108</v>
      </c>
    </row>
    <row r="4" spans="1:4" ht="12.75">
      <c r="A4" s="4" t="s">
        <v>25</v>
      </c>
      <c r="B4" t="s">
        <v>0</v>
      </c>
      <c r="C4" s="11" t="s">
        <v>41</v>
      </c>
      <c r="D4" s="11">
        <v>2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38</v>
      </c>
      <c r="D7" s="2"/>
      <c r="E7" s="3"/>
    </row>
    <row r="8" spans="1:5" ht="12.75">
      <c r="A8" s="1">
        <v>2</v>
      </c>
      <c r="B8" s="1" t="s">
        <v>2</v>
      </c>
      <c r="C8" s="9">
        <v>1962</v>
      </c>
      <c r="D8" s="2"/>
      <c r="E8" s="3"/>
    </row>
    <row r="9" spans="1:5" ht="12.75">
      <c r="A9" s="1">
        <v>3</v>
      </c>
      <c r="B9" s="1" t="s">
        <v>3</v>
      </c>
      <c r="C9" s="10">
        <v>0.48</v>
      </c>
      <c r="D9" s="2"/>
      <c r="E9" s="3"/>
    </row>
    <row r="10" spans="1:5" ht="12.75">
      <c r="A10" s="1"/>
      <c r="B10" s="1" t="s">
        <v>43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4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32</v>
      </c>
      <c r="D13" s="2"/>
      <c r="E13" s="3"/>
    </row>
    <row r="14" spans="1:5" ht="12.75">
      <c r="A14" s="1">
        <v>7</v>
      </c>
      <c r="B14" s="1" t="s">
        <v>7</v>
      </c>
      <c r="C14" s="9">
        <v>5071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1369.2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1270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1146.9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 t="s">
        <v>38</v>
      </c>
      <c r="D21" s="2"/>
      <c r="E21" s="3"/>
    </row>
    <row r="22" spans="1:5" ht="12.75">
      <c r="A22" s="1"/>
      <c r="B22" s="1" t="s">
        <v>13</v>
      </c>
      <c r="C22" s="9">
        <v>448.8</v>
      </c>
      <c r="D22" s="2" t="s">
        <v>34</v>
      </c>
      <c r="E22" s="3"/>
    </row>
    <row r="23" spans="1:5" ht="12.75">
      <c r="A23" s="1"/>
      <c r="B23" s="1" t="s">
        <v>14</v>
      </c>
      <c r="C23" s="14">
        <v>99.2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656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3" t="s">
        <v>42</v>
      </c>
      <c r="D25" s="2"/>
      <c r="E25" s="3"/>
    </row>
    <row r="26" spans="1:5" ht="12.75">
      <c r="A26" s="1">
        <v>15</v>
      </c>
      <c r="B26" s="1" t="s">
        <v>36</v>
      </c>
      <c r="C26" s="15">
        <v>40996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85" zoomScaleSheetLayoutView="85" workbookViewId="0" topLeftCell="A1">
      <selection activeCell="A1" sqref="A1:E25"/>
    </sheetView>
  </sheetViews>
  <sheetFormatPr defaultColWidth="9.00390625" defaultRowHeight="12.75"/>
  <cols>
    <col min="1" max="1" width="3.375" style="0" customWidth="1"/>
    <col min="2" max="2" width="20.375" style="0" customWidth="1"/>
    <col min="3" max="3" width="28.625" style="0" customWidth="1"/>
    <col min="4" max="4" width="21.875" style="0" customWidth="1"/>
    <col min="5" max="5" width="21.50390625" style="0" customWidth="1"/>
    <col min="6" max="6" width="33.00390625" style="0" customWidth="1"/>
    <col min="8" max="8" width="27.00390625" style="0" customWidth="1"/>
  </cols>
  <sheetData>
    <row r="1" spans="1:6" ht="15">
      <c r="A1" s="62" t="s">
        <v>26</v>
      </c>
      <c r="B1" s="63" t="s">
        <v>27</v>
      </c>
      <c r="C1" s="63"/>
      <c r="D1" s="63"/>
      <c r="E1" s="63"/>
      <c r="F1" s="8"/>
    </row>
    <row r="2" spans="1:6" ht="15">
      <c r="A2" s="64"/>
      <c r="B2" s="64" t="s">
        <v>20</v>
      </c>
      <c r="C2" s="64"/>
      <c r="D2" s="63"/>
      <c r="E2" s="63"/>
      <c r="F2" s="8"/>
    </row>
    <row r="3" spans="1:5" ht="15" thickBot="1">
      <c r="A3" s="64"/>
      <c r="B3" s="64"/>
      <c r="C3" s="64"/>
      <c r="D3" s="64"/>
      <c r="E3" s="64"/>
    </row>
    <row r="4" spans="1:5" ht="15.75" thickBot="1">
      <c r="A4" s="28" t="s">
        <v>65</v>
      </c>
      <c r="B4" s="28" t="s">
        <v>67</v>
      </c>
      <c r="C4" s="28" t="s">
        <v>136</v>
      </c>
      <c r="D4" s="28" t="s">
        <v>69</v>
      </c>
      <c r="E4" s="56" t="s">
        <v>70</v>
      </c>
    </row>
    <row r="5" spans="1:5" ht="47.25" thickBot="1">
      <c r="A5" s="28" t="s">
        <v>66</v>
      </c>
      <c r="B5" s="28" t="s">
        <v>68</v>
      </c>
      <c r="C5" s="28" t="s">
        <v>137</v>
      </c>
      <c r="D5" s="28" t="s">
        <v>21</v>
      </c>
      <c r="E5" s="56"/>
    </row>
    <row r="6" spans="1:5" ht="15.75" thickBot="1">
      <c r="A6" s="28">
        <v>1</v>
      </c>
      <c r="B6" s="38" t="s">
        <v>71</v>
      </c>
      <c r="C6" s="38" t="s">
        <v>138</v>
      </c>
      <c r="D6" s="38" t="s">
        <v>72</v>
      </c>
      <c r="E6" s="38" t="s">
        <v>73</v>
      </c>
    </row>
    <row r="7" spans="1:5" ht="15.75" thickBot="1">
      <c r="A7" s="39">
        <v>2</v>
      </c>
      <c r="B7" s="40" t="s">
        <v>74</v>
      </c>
      <c r="C7" s="40" t="s">
        <v>139</v>
      </c>
      <c r="D7" s="40" t="s">
        <v>72</v>
      </c>
      <c r="E7" s="40"/>
    </row>
    <row r="8" spans="1:5" ht="15.75" thickBot="1">
      <c r="A8" s="39">
        <v>3</v>
      </c>
      <c r="B8" s="40" t="s">
        <v>75</v>
      </c>
      <c r="C8" s="40" t="s">
        <v>140</v>
      </c>
      <c r="D8" s="40" t="s">
        <v>76</v>
      </c>
      <c r="E8" s="40"/>
    </row>
    <row r="9" spans="1:5" ht="31.5" thickBot="1">
      <c r="A9" s="39">
        <v>4</v>
      </c>
      <c r="B9" s="40" t="s">
        <v>77</v>
      </c>
      <c r="C9" s="40"/>
      <c r="D9" s="40" t="s">
        <v>129</v>
      </c>
      <c r="E9" s="40" t="s">
        <v>130</v>
      </c>
    </row>
    <row r="10" spans="1:5" ht="31.5" thickBot="1">
      <c r="A10" s="39">
        <v>5</v>
      </c>
      <c r="B10" s="40" t="s">
        <v>37</v>
      </c>
      <c r="C10" s="40" t="s">
        <v>141</v>
      </c>
      <c r="D10" s="40" t="s">
        <v>131</v>
      </c>
      <c r="E10" s="40" t="s">
        <v>132</v>
      </c>
    </row>
    <row r="11" spans="1:5" ht="15.75" thickBot="1">
      <c r="A11" s="39">
        <v>6</v>
      </c>
      <c r="B11" s="40" t="s">
        <v>78</v>
      </c>
      <c r="C11" s="40" t="s">
        <v>142</v>
      </c>
      <c r="D11" s="40" t="s">
        <v>79</v>
      </c>
      <c r="E11" s="40"/>
    </row>
    <row r="12" spans="1:5" ht="15.75" thickBot="1">
      <c r="A12" s="39">
        <v>7</v>
      </c>
      <c r="B12" s="40" t="s">
        <v>80</v>
      </c>
      <c r="C12" s="40" t="s">
        <v>143</v>
      </c>
      <c r="D12" s="40" t="s">
        <v>72</v>
      </c>
      <c r="E12" s="40"/>
    </row>
    <row r="13" spans="1:5" ht="15.75" thickBot="1">
      <c r="A13" s="39">
        <v>8</v>
      </c>
      <c r="B13" s="40" t="s">
        <v>81</v>
      </c>
      <c r="C13" s="40" t="s">
        <v>144</v>
      </c>
      <c r="D13" s="40" t="s">
        <v>82</v>
      </c>
      <c r="E13" s="40"/>
    </row>
    <row r="14" spans="1:5" ht="15.75" thickBot="1">
      <c r="A14" s="39">
        <v>9</v>
      </c>
      <c r="B14" s="40" t="s">
        <v>83</v>
      </c>
      <c r="C14" s="40" t="s">
        <v>145</v>
      </c>
      <c r="D14" s="40" t="s">
        <v>84</v>
      </c>
      <c r="E14" s="40" t="s">
        <v>133</v>
      </c>
    </row>
    <row r="15" spans="1:5" ht="15.75" thickBot="1">
      <c r="A15" s="39">
        <v>10</v>
      </c>
      <c r="B15" s="40" t="s">
        <v>85</v>
      </c>
      <c r="C15" s="40" t="s">
        <v>146</v>
      </c>
      <c r="D15" s="40" t="s">
        <v>72</v>
      </c>
      <c r="E15" s="40"/>
    </row>
    <row r="16" spans="1:5" ht="15.75" thickBot="1">
      <c r="A16" s="39">
        <v>11</v>
      </c>
      <c r="B16" s="40" t="s">
        <v>86</v>
      </c>
      <c r="C16" s="40" t="s">
        <v>147</v>
      </c>
      <c r="D16" s="40" t="s">
        <v>87</v>
      </c>
      <c r="E16" s="40"/>
    </row>
    <row r="17" spans="1:5" ht="31.5" thickBot="1">
      <c r="A17" s="39">
        <v>12</v>
      </c>
      <c r="B17" s="40" t="s">
        <v>88</v>
      </c>
      <c r="C17" s="40" t="s">
        <v>148</v>
      </c>
      <c r="D17" s="40" t="s">
        <v>89</v>
      </c>
      <c r="E17" s="40" t="s">
        <v>90</v>
      </c>
    </row>
    <row r="18" spans="1:5" ht="15.75" thickBot="1">
      <c r="A18" s="39">
        <v>13</v>
      </c>
      <c r="B18" s="40" t="s">
        <v>91</v>
      </c>
      <c r="C18" s="40"/>
      <c r="D18" s="40" t="s">
        <v>92</v>
      </c>
      <c r="E18" s="40"/>
    </row>
    <row r="19" spans="1:5" ht="15.75" thickBot="1">
      <c r="A19" s="39">
        <v>14</v>
      </c>
      <c r="B19" s="40" t="s">
        <v>93</v>
      </c>
      <c r="C19" s="40" t="s">
        <v>149</v>
      </c>
      <c r="D19" s="40" t="s">
        <v>72</v>
      </c>
      <c r="E19" s="40"/>
    </row>
    <row r="20" spans="1:5" ht="15.75" thickBot="1">
      <c r="A20" s="39">
        <v>15</v>
      </c>
      <c r="B20" s="40" t="s">
        <v>94</v>
      </c>
      <c r="C20" s="40" t="s">
        <v>38</v>
      </c>
      <c r="D20" s="40" t="s">
        <v>38</v>
      </c>
      <c r="E20" s="40"/>
    </row>
    <row r="21" spans="1:5" ht="15.75" thickBot="1">
      <c r="A21" s="39">
        <v>16</v>
      </c>
      <c r="B21" s="40" t="s">
        <v>95</v>
      </c>
      <c r="C21" s="40" t="s">
        <v>38</v>
      </c>
      <c r="D21" s="40" t="s">
        <v>38</v>
      </c>
      <c r="E21" s="40"/>
    </row>
    <row r="22" spans="1:5" ht="31.5" thickBot="1">
      <c r="A22" s="39">
        <v>17</v>
      </c>
      <c r="B22" s="40" t="s">
        <v>96</v>
      </c>
      <c r="C22" s="40"/>
      <c r="D22" s="40" t="s">
        <v>134</v>
      </c>
      <c r="E22" s="40"/>
    </row>
    <row r="23" spans="1:5" ht="31.5" thickBot="1">
      <c r="A23" s="39">
        <v>18</v>
      </c>
      <c r="B23" s="40" t="s">
        <v>97</v>
      </c>
      <c r="C23" s="40"/>
      <c r="D23" s="40" t="s">
        <v>63</v>
      </c>
      <c r="E23" s="40" t="s">
        <v>135</v>
      </c>
    </row>
    <row r="24" spans="1:5" ht="15.75" thickBot="1">
      <c r="A24" s="39">
        <v>19</v>
      </c>
      <c r="B24" s="40" t="s">
        <v>98</v>
      </c>
      <c r="C24" s="40"/>
      <c r="D24" s="40" t="s">
        <v>64</v>
      </c>
      <c r="E24" s="40"/>
    </row>
    <row r="25" spans="1:5" ht="31.5" thickBot="1">
      <c r="A25" s="39">
        <v>20</v>
      </c>
      <c r="B25" s="40" t="s">
        <v>99</v>
      </c>
      <c r="C25" s="40"/>
      <c r="D25" s="40" t="s">
        <v>63</v>
      </c>
      <c r="E25" s="40" t="s">
        <v>100</v>
      </c>
    </row>
  </sheetData>
  <mergeCells count="1">
    <mergeCell ref="E4:E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Normal="160" zoomScaleSheetLayoutView="100" workbookViewId="0" topLeftCell="A22">
      <selection activeCell="F42" sqref="F42"/>
    </sheetView>
  </sheetViews>
  <sheetFormatPr defaultColWidth="9.00390625" defaultRowHeight="12.75"/>
  <cols>
    <col min="1" max="1" width="4.00390625" style="29" customWidth="1"/>
    <col min="2" max="2" width="30.625" style="0" customWidth="1"/>
    <col min="3" max="4" width="8.50390625" style="0" customWidth="1"/>
    <col min="5" max="5" width="10.50390625" style="0" customWidth="1"/>
    <col min="6" max="6" width="8.50390625" style="0" customWidth="1"/>
    <col min="7" max="7" width="8.125" style="0" customWidth="1"/>
    <col min="8" max="8" width="9.125" style="3" customWidth="1"/>
    <col min="9" max="9" width="8.50390625" style="0" customWidth="1"/>
  </cols>
  <sheetData>
    <row r="1" spans="2:6" ht="12.75">
      <c r="B1" s="12" t="s">
        <v>58</v>
      </c>
      <c r="F1" s="5"/>
    </row>
    <row r="2" spans="2:6" ht="12.75">
      <c r="B2" s="12" t="s">
        <v>59</v>
      </c>
      <c r="F2" s="5"/>
    </row>
    <row r="3" spans="2:6" ht="12.75">
      <c r="B3" s="11" t="s">
        <v>60</v>
      </c>
      <c r="C3" s="12"/>
      <c r="D3" s="12" t="s">
        <v>109</v>
      </c>
      <c r="E3" s="12"/>
      <c r="F3" s="5"/>
    </row>
    <row r="4" spans="2:6" ht="12.75">
      <c r="B4" s="12" t="s">
        <v>50</v>
      </c>
      <c r="C4" s="5"/>
      <c r="D4" s="5"/>
      <c r="E4" s="5"/>
      <c r="F4" s="5"/>
    </row>
    <row r="5" spans="1:6" ht="21">
      <c r="A5" s="7"/>
      <c r="B5" s="19" t="s">
        <v>28</v>
      </c>
      <c r="C5" s="16" t="s">
        <v>29</v>
      </c>
      <c r="D5" s="16" t="s">
        <v>45</v>
      </c>
      <c r="E5" s="6" t="s">
        <v>30</v>
      </c>
      <c r="F5" s="16" t="s">
        <v>46</v>
      </c>
    </row>
    <row r="6" spans="1:6" ht="12.75">
      <c r="A6" s="7">
        <v>1</v>
      </c>
      <c r="B6" s="33" t="s">
        <v>122</v>
      </c>
      <c r="C6" s="16"/>
      <c r="D6" s="16"/>
      <c r="E6" s="34" t="s">
        <v>123</v>
      </c>
      <c r="F6" s="16">
        <v>4500</v>
      </c>
    </row>
    <row r="7" spans="1:6" ht="12.75">
      <c r="A7" s="7"/>
      <c r="B7" s="20"/>
      <c r="C7" s="17"/>
      <c r="D7" s="6"/>
      <c r="E7" s="41" t="s">
        <v>40</v>
      </c>
      <c r="F7" s="41">
        <f>SUM(F6)</f>
        <v>4500</v>
      </c>
    </row>
    <row r="8" spans="1:6" ht="12.75">
      <c r="A8" s="7">
        <v>2</v>
      </c>
      <c r="B8" s="26" t="s">
        <v>51</v>
      </c>
      <c r="C8" s="6"/>
      <c r="D8" s="6"/>
      <c r="E8" s="6"/>
      <c r="F8" s="6"/>
    </row>
    <row r="9" spans="1:6" ht="21">
      <c r="A9" s="7"/>
      <c r="B9" s="6" t="s">
        <v>28</v>
      </c>
      <c r="C9" s="16" t="s">
        <v>29</v>
      </c>
      <c r="D9" s="16" t="s">
        <v>45</v>
      </c>
      <c r="E9" s="6" t="s">
        <v>30</v>
      </c>
      <c r="F9" s="16" t="s">
        <v>46</v>
      </c>
    </row>
    <row r="10" spans="1:6" ht="12.75">
      <c r="A10" s="7"/>
      <c r="B10" s="21" t="s">
        <v>39</v>
      </c>
      <c r="C10" s="6"/>
      <c r="D10" s="7"/>
      <c r="E10" s="7"/>
      <c r="F10" s="7"/>
    </row>
    <row r="11" spans="1:6" ht="12.75">
      <c r="A11" s="7" t="s">
        <v>101</v>
      </c>
      <c r="B11" s="7" t="s">
        <v>110</v>
      </c>
      <c r="C11" s="7">
        <v>29</v>
      </c>
      <c r="E11" s="7" t="s">
        <v>47</v>
      </c>
      <c r="F11" s="7">
        <v>2900</v>
      </c>
    </row>
    <row r="12" spans="1:6" ht="12.75">
      <c r="A12" s="7" t="s">
        <v>102</v>
      </c>
      <c r="B12" s="7" t="s">
        <v>111</v>
      </c>
      <c r="D12" s="7"/>
      <c r="E12" s="7" t="s">
        <v>112</v>
      </c>
      <c r="F12" s="7">
        <v>369</v>
      </c>
    </row>
    <row r="13" spans="1:6" ht="12.75">
      <c r="A13" s="7"/>
      <c r="B13" s="7"/>
      <c r="C13" s="7"/>
      <c r="D13" s="7"/>
      <c r="E13" s="26" t="s">
        <v>40</v>
      </c>
      <c r="F13" s="26">
        <f>F11+F12</f>
        <v>3269</v>
      </c>
    </row>
    <row r="14" spans="1:6" ht="12.75">
      <c r="A14" s="7">
        <v>3</v>
      </c>
      <c r="B14" s="26" t="s">
        <v>31</v>
      </c>
      <c r="C14" s="18"/>
      <c r="D14" s="7"/>
      <c r="E14" s="7"/>
      <c r="F14" s="7"/>
    </row>
    <row r="15" spans="1:7" ht="12.75">
      <c r="A15" s="7"/>
      <c r="B15" s="26" t="s">
        <v>32</v>
      </c>
      <c r="C15" s="7"/>
      <c r="D15" s="7"/>
      <c r="E15" s="7"/>
      <c r="F15" s="7"/>
      <c r="G15" s="30"/>
    </row>
    <row r="16" spans="1:7" ht="12.75">
      <c r="A16" s="7" t="s">
        <v>103</v>
      </c>
      <c r="B16" s="7" t="s">
        <v>113</v>
      </c>
      <c r="C16" s="7"/>
      <c r="D16" s="7"/>
      <c r="E16" s="7" t="s">
        <v>128</v>
      </c>
      <c r="F16" s="7">
        <v>25071</v>
      </c>
      <c r="G16" s="31"/>
    </row>
    <row r="17" spans="1:6" ht="12.75">
      <c r="A17" s="7"/>
      <c r="B17" s="29" t="s">
        <v>114</v>
      </c>
      <c r="C17" s="7"/>
      <c r="D17" s="7"/>
      <c r="E17" s="7"/>
      <c r="F17" s="7"/>
    </row>
    <row r="18" spans="1:6" ht="12.75">
      <c r="A18" s="7"/>
      <c r="B18" s="7"/>
      <c r="C18" s="7"/>
      <c r="D18" s="7"/>
      <c r="E18" s="26" t="s">
        <v>40</v>
      </c>
      <c r="F18" s="26">
        <f>F16</f>
        <v>25071</v>
      </c>
    </row>
    <row r="19" spans="1:6" ht="38.25" customHeight="1">
      <c r="A19" s="7">
        <v>4</v>
      </c>
      <c r="B19" s="57" t="s">
        <v>44</v>
      </c>
      <c r="C19" s="58"/>
      <c r="D19" s="58"/>
      <c r="E19" s="13"/>
      <c r="F19" s="13"/>
    </row>
    <row r="20" spans="1:6" ht="12.75">
      <c r="A20" s="7" t="s">
        <v>104</v>
      </c>
      <c r="B20" s="7" t="s">
        <v>115</v>
      </c>
      <c r="C20" s="7"/>
      <c r="D20" s="7"/>
      <c r="E20" s="7" t="s">
        <v>47</v>
      </c>
      <c r="F20" s="7">
        <v>157</v>
      </c>
    </row>
    <row r="21" spans="1:6" ht="12.75">
      <c r="A21" s="7" t="s">
        <v>105</v>
      </c>
      <c r="B21" s="7" t="s">
        <v>116</v>
      </c>
      <c r="C21" s="7"/>
      <c r="D21" s="7"/>
      <c r="E21" s="7" t="s">
        <v>117</v>
      </c>
      <c r="F21" s="7">
        <v>400</v>
      </c>
    </row>
    <row r="22" spans="1:6" ht="12.75">
      <c r="A22" s="7"/>
      <c r="B22" s="23"/>
      <c r="C22" s="23"/>
      <c r="D22" s="22"/>
      <c r="E22" s="26" t="s">
        <v>40</v>
      </c>
      <c r="F22" s="26">
        <f>F20+F21</f>
        <v>557</v>
      </c>
    </row>
    <row r="23" spans="1:6" ht="12.75">
      <c r="A23" s="7">
        <v>5</v>
      </c>
      <c r="B23" s="59" t="s">
        <v>48</v>
      </c>
      <c r="C23" s="60"/>
      <c r="D23" s="61"/>
      <c r="E23" s="7"/>
      <c r="F23" s="7"/>
    </row>
    <row r="24" spans="1:6" ht="12.75">
      <c r="A24" s="7" t="s">
        <v>106</v>
      </c>
      <c r="B24" s="7" t="s">
        <v>118</v>
      </c>
      <c r="C24" s="7"/>
      <c r="D24" s="7"/>
      <c r="E24" s="7" t="s">
        <v>121</v>
      </c>
      <c r="F24" s="32">
        <v>12039.6</v>
      </c>
    </row>
    <row r="25" spans="1:6" ht="12.75">
      <c r="A25" s="7" t="s">
        <v>107</v>
      </c>
      <c r="B25" s="7" t="s">
        <v>119</v>
      </c>
      <c r="C25" s="7" t="s">
        <v>120</v>
      </c>
      <c r="D25" s="7"/>
      <c r="E25" s="7" t="s">
        <v>47</v>
      </c>
      <c r="F25" s="7">
        <v>11000</v>
      </c>
    </row>
    <row r="26" spans="1:6" ht="12.75">
      <c r="A26" s="7"/>
      <c r="B26" s="22"/>
      <c r="C26" s="7"/>
      <c r="D26" s="7"/>
      <c r="E26" s="26" t="s">
        <v>40</v>
      </c>
      <c r="F26" s="42">
        <f>F24+F25</f>
        <v>23039.6</v>
      </c>
    </row>
    <row r="27" spans="1:6" ht="12.75">
      <c r="A27" s="7">
        <v>6</v>
      </c>
      <c r="B27" s="22" t="s">
        <v>54</v>
      </c>
      <c r="C27" s="7"/>
      <c r="D27" s="7"/>
      <c r="E27" s="7" t="s">
        <v>62</v>
      </c>
      <c r="F27" s="7">
        <v>1448</v>
      </c>
    </row>
    <row r="28" spans="1:6" ht="12.75">
      <c r="A28" s="7">
        <v>7</v>
      </c>
      <c r="B28" s="22" t="s">
        <v>52</v>
      </c>
      <c r="C28" s="7"/>
      <c r="D28" s="7"/>
      <c r="E28" s="7" t="s">
        <v>62</v>
      </c>
      <c r="F28" s="7">
        <v>25273</v>
      </c>
    </row>
    <row r="29" spans="1:6" ht="12.75">
      <c r="A29" s="7">
        <v>8</v>
      </c>
      <c r="B29" s="22" t="s">
        <v>53</v>
      </c>
      <c r="C29" s="7"/>
      <c r="D29" s="7"/>
      <c r="E29" s="7" t="s">
        <v>62</v>
      </c>
      <c r="F29" s="7">
        <v>11533</v>
      </c>
    </row>
    <row r="30" spans="1:7" ht="12.75">
      <c r="A30" s="7"/>
      <c r="B30" s="24" t="s">
        <v>49</v>
      </c>
      <c r="C30" s="24"/>
      <c r="D30" s="24"/>
      <c r="E30" s="24"/>
      <c r="F30" s="37">
        <f>F13+F18+F22+F26+F27+F28+F29</f>
        <v>90190.6</v>
      </c>
      <c r="G30" s="25"/>
    </row>
    <row r="31" spans="1:7" ht="12.75">
      <c r="A31" s="7"/>
      <c r="B31" s="35" t="s">
        <v>124</v>
      </c>
      <c r="C31" s="1"/>
      <c r="D31" s="1"/>
      <c r="E31" s="1"/>
      <c r="F31" s="24">
        <f>F7</f>
        <v>4500</v>
      </c>
      <c r="G31" s="27"/>
    </row>
    <row r="32" ht="12.75">
      <c r="B32" s="36"/>
    </row>
    <row r="33" spans="2:9" ht="12.75">
      <c r="B33" s="36" t="s">
        <v>57</v>
      </c>
      <c r="I33" s="3"/>
    </row>
    <row r="34" spans="2:9" ht="30.75">
      <c r="B34" s="2" t="s">
        <v>4</v>
      </c>
      <c r="C34" s="55" t="s">
        <v>156</v>
      </c>
      <c r="D34" s="55" t="s">
        <v>125</v>
      </c>
      <c r="E34" s="55" t="s">
        <v>126</v>
      </c>
      <c r="F34" s="55" t="s">
        <v>151</v>
      </c>
      <c r="G34" s="16" t="s">
        <v>150</v>
      </c>
      <c r="H34" s="44"/>
      <c r="I34" s="44"/>
    </row>
    <row r="35" spans="2:9" ht="12.75">
      <c r="B35" s="2"/>
      <c r="C35" s="13"/>
      <c r="D35" s="13"/>
      <c r="E35" s="13"/>
      <c r="F35" s="13"/>
      <c r="G35" s="13"/>
      <c r="H35" s="44"/>
      <c r="I35" s="44"/>
    </row>
    <row r="36" spans="2:9" ht="12.75">
      <c r="B36" s="1" t="s">
        <v>55</v>
      </c>
      <c r="C36" s="50">
        <v>44936</v>
      </c>
      <c r="D36" s="50">
        <v>4623</v>
      </c>
      <c r="E36" s="48">
        <v>4500</v>
      </c>
      <c r="F36" s="49">
        <f>D36-E36</f>
        <v>123</v>
      </c>
      <c r="G36" s="51">
        <f>F36*0.18</f>
        <v>22.14</v>
      </c>
      <c r="H36" s="52"/>
      <c r="I36" s="45"/>
    </row>
    <row r="37" spans="2:9" ht="12.75">
      <c r="B37" s="1" t="s">
        <v>56</v>
      </c>
      <c r="C37" s="50">
        <v>44982</v>
      </c>
      <c r="D37" s="50">
        <v>134424</v>
      </c>
      <c r="E37" s="54">
        <v>90191</v>
      </c>
      <c r="F37" s="49">
        <f>D37-E37</f>
        <v>44233</v>
      </c>
      <c r="G37" s="51">
        <f>F37*0.18</f>
        <v>7961.94</v>
      </c>
      <c r="H37" s="52"/>
      <c r="I37" s="45"/>
    </row>
    <row r="38" spans="2:9" ht="13.5">
      <c r="B38" s="3"/>
      <c r="C38" s="45"/>
      <c r="D38" s="45"/>
      <c r="E38" s="46"/>
      <c r="F38" s="3"/>
      <c r="G38" s="47"/>
      <c r="H38" s="53"/>
      <c r="I38" s="45"/>
    </row>
    <row r="39" spans="2:9" ht="12.75">
      <c r="B39" s="3" t="s">
        <v>127</v>
      </c>
      <c r="C39" s="3"/>
      <c r="D39" s="3"/>
      <c r="E39" s="3"/>
      <c r="F39" s="3"/>
      <c r="G39" s="3"/>
      <c r="I39" s="3"/>
    </row>
    <row r="40" spans="2:7" ht="39">
      <c r="B40" s="2" t="s">
        <v>4</v>
      </c>
      <c r="C40" s="55" t="s">
        <v>153</v>
      </c>
      <c r="D40" s="16" t="s">
        <v>154</v>
      </c>
      <c r="E40" s="1" t="s">
        <v>61</v>
      </c>
      <c r="F40" s="13" t="s">
        <v>155</v>
      </c>
      <c r="G40" s="1"/>
    </row>
    <row r="41" spans="2:7" ht="12.75">
      <c r="B41" s="1" t="s">
        <v>55</v>
      </c>
      <c r="C41" s="43">
        <f>C36+D36-E36-G36</f>
        <v>45036.86</v>
      </c>
      <c r="D41" s="1">
        <v>0</v>
      </c>
      <c r="E41" s="43">
        <f>SUM(C41:D41)</f>
        <v>45036.86</v>
      </c>
      <c r="F41" s="1">
        <v>45037</v>
      </c>
      <c r="G41" s="1"/>
    </row>
    <row r="42" spans="2:7" ht="12.75">
      <c r="B42" s="1" t="s">
        <v>56</v>
      </c>
      <c r="C42" s="43">
        <f>C37+D37-E37-G37</f>
        <v>81253.06</v>
      </c>
      <c r="D42" s="1">
        <v>149809</v>
      </c>
      <c r="E42" s="43">
        <f>SUM(C42:D42)</f>
        <v>231062.06</v>
      </c>
      <c r="F42" s="1">
        <f>D42/2+C42</f>
        <v>156157.56</v>
      </c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6" ht="12.75">
      <c r="D46" t="s">
        <v>152</v>
      </c>
    </row>
  </sheetData>
  <mergeCells count="2">
    <mergeCell ref="B19:D19"/>
    <mergeCell ref="B23:D2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2015-03-20T07:09:55Z</cp:lastPrinted>
  <dcterms:created xsi:type="dcterms:W3CDTF">2012-06-22T07:33:11Z</dcterms:created>
  <dcterms:modified xsi:type="dcterms:W3CDTF">2015-03-20T07:10:30Z</dcterms:modified>
  <cp:category/>
  <cp:version/>
  <cp:contentType/>
  <cp:contentStatus/>
</cp:coreProperties>
</file>