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доме'!$A$1:$D$29</definedName>
  </definedNames>
  <calcPr fullCalcOnLoad="1"/>
</workbook>
</file>

<file path=xl/sharedStrings.xml><?xml version="1.0" encoding="utf-8"?>
<sst xmlns="http://schemas.openxmlformats.org/spreadsheetml/2006/main" count="198" uniqueCount="166">
  <si>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</si>
  <si>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</si>
  <si>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</si>
  <si>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</si>
  <si>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</si>
  <si>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</si>
  <si>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</si>
  <si>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</si>
  <si>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</si>
  <si>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</si>
  <si>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</si>
  <si>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</si>
  <si>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</si>
  <si>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</si>
  <si>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</si>
  <si>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</si>
  <si>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</si>
  <si>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</si>
  <si>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</si>
  <si>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</si>
  <si>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</si>
  <si>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</si>
  <si>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</si>
  <si>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</si>
  <si>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</si>
  <si>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</si>
  <si>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</si>
  <si>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</si>
  <si>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</si>
  <si>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</si>
  <si>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</si>
  <si>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</si>
  <si>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</si>
  <si>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</si>
  <si>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</si>
  <si>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</si>
  <si>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</si>
  <si>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</si>
  <si>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</si>
  <si>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</si>
  <si>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А.МАТРОСОВА</t>
  </si>
  <si>
    <t>Ремонт отмостки</t>
  </si>
  <si>
    <t>66:44:0102007:111</t>
  </si>
  <si>
    <t>май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</si>
  <si>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</si>
  <si>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</si>
  <si>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</si>
  <si>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</si>
  <si>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март</t>
  </si>
  <si>
    <t>апрель</t>
  </si>
  <si>
    <t>ноябрь</t>
  </si>
  <si>
    <t>итого по ст.Содерж.дома</t>
  </si>
  <si>
    <t xml:space="preserve"> Выполнение  работ  по  статье  "Содержание дома"</t>
  </si>
  <si>
    <t>№ пп</t>
  </si>
  <si>
    <t>Выполнение работ по статье "Капитальный ремонт"</t>
  </si>
  <si>
    <t xml:space="preserve">                             А.Матросова,10</t>
  </si>
  <si>
    <t xml:space="preserve">Сводный отчёт  по  статьям </t>
  </si>
  <si>
    <t>Капитальный  ремонт</t>
  </si>
  <si>
    <t>Содержание  дома</t>
  </si>
  <si>
    <t>12 мес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</si>
  <si>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</si>
  <si>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</si>
  <si>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</si>
  <si>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</si>
  <si>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>"капитальный  ремонт"    и  "содержание   дома"</t>
  </si>
  <si>
    <t xml:space="preserve">            Отчёт  о  выполненных  работах  по  статьям </t>
  </si>
  <si>
    <t>исправное</t>
  </si>
  <si>
    <t>вывод</t>
  </si>
  <si>
    <t xml:space="preserve">Фундаменты </t>
  </si>
  <si>
    <t>удов.</t>
  </si>
  <si>
    <t xml:space="preserve">Цоколь </t>
  </si>
  <si>
    <t>неудов.</t>
  </si>
  <si>
    <t>Ремонт штукатурки</t>
  </si>
  <si>
    <t xml:space="preserve">Стены </t>
  </si>
  <si>
    <t xml:space="preserve">Фасад </t>
  </si>
  <si>
    <t xml:space="preserve">Крыша </t>
  </si>
  <si>
    <t>удов</t>
  </si>
  <si>
    <t>Ремонт по заявкам</t>
  </si>
  <si>
    <t xml:space="preserve">Перекрытие </t>
  </si>
  <si>
    <t>Полы в МОП</t>
  </si>
  <si>
    <t>Выбоины</t>
  </si>
  <si>
    <t>Ремонт</t>
  </si>
  <si>
    <t>Окна в МОП</t>
  </si>
  <si>
    <t>загнивание</t>
  </si>
  <si>
    <t>Двери в МОП</t>
  </si>
  <si>
    <t>Лестничные марши</t>
  </si>
  <si>
    <t xml:space="preserve">Подъезды </t>
  </si>
  <si>
    <t xml:space="preserve"> Ремонт </t>
  </si>
  <si>
    <t>Благоустройство</t>
  </si>
  <si>
    <t>Ремонт пандусов</t>
  </si>
  <si>
    <t xml:space="preserve">Крыльца </t>
  </si>
  <si>
    <t>выбоины</t>
  </si>
  <si>
    <t>ремонт</t>
  </si>
  <si>
    <t>Вход в подвал</t>
  </si>
  <si>
    <t>Подвал</t>
  </si>
  <si>
    <t>Водопровод</t>
  </si>
  <si>
    <t>Канализация</t>
  </si>
  <si>
    <t>.</t>
  </si>
  <si>
    <t>Отопление</t>
  </si>
  <si>
    <t>Эл. оборудование</t>
  </si>
  <si>
    <t>Ограниченно работоспособное</t>
  </si>
  <si>
    <t>Текущий ремонт</t>
  </si>
  <si>
    <t>2.1.</t>
  </si>
  <si>
    <t>2.2.</t>
  </si>
  <si>
    <t>2.3.</t>
  </si>
  <si>
    <t>2.4.</t>
  </si>
  <si>
    <t>3.1.</t>
  </si>
  <si>
    <t>3.2.</t>
  </si>
  <si>
    <t>4.1.</t>
  </si>
  <si>
    <t>4.2.</t>
  </si>
  <si>
    <t>за 2014 год</t>
  </si>
  <si>
    <t>2014год</t>
  </si>
  <si>
    <t>итого по ст.Кап.ремонт:</t>
  </si>
  <si>
    <t>установка трапа</t>
  </si>
  <si>
    <t>индивидуальные испыт.аэрац.проемов</t>
  </si>
  <si>
    <t>ремонт кирпичной кладки</t>
  </si>
  <si>
    <t>смена водосточной трубы</t>
  </si>
  <si>
    <t>под.1</t>
  </si>
  <si>
    <t>26шт</t>
  </si>
  <si>
    <t>октябрь</t>
  </si>
  <si>
    <t>Содержание  аварийно-диспетчерской службы,</t>
  </si>
  <si>
    <t xml:space="preserve">выполнение заявок и ППР </t>
  </si>
  <si>
    <t>завоз отсева</t>
  </si>
  <si>
    <t>откос травы</t>
  </si>
  <si>
    <t>июль</t>
  </si>
  <si>
    <t>Содержание  узла  учёта</t>
  </si>
  <si>
    <t>5.1.</t>
  </si>
  <si>
    <t>5.2.</t>
  </si>
  <si>
    <t>диспетчеризация,монтаж,наладка ПУ</t>
  </si>
  <si>
    <t>вып.работ по обсл.СКУ ТЭ и теплоносит</t>
  </si>
  <si>
    <t>ТЭР</t>
  </si>
  <si>
    <t>янв-дек</t>
  </si>
  <si>
    <t>начислено 2014 г.</t>
  </si>
  <si>
    <t>Ориентировочный  расчёт  сумм  на  ремонтные  работы  по статьям  на 2015 г.</t>
  </si>
  <si>
    <t>Разобраны частично водосточные трубы</t>
  </si>
  <si>
    <t>смена</t>
  </si>
  <si>
    <t>Трещины в штукатурке, загрязнение</t>
  </si>
  <si>
    <t>В рабочем состоянии</t>
  </si>
  <si>
    <t>работоспособная</t>
  </si>
  <si>
    <t>№  п/п</t>
  </si>
  <si>
    <t>Части здания и конструкции</t>
  </si>
  <si>
    <t>Техническое состояние</t>
  </si>
  <si>
    <t>сборный ж.бетонный</t>
  </si>
  <si>
    <t>оштукатуренный</t>
  </si>
  <si>
    <t>Описание элементов            ( материал, конструкция или система, отделка и прочее)</t>
  </si>
  <si>
    <t>кирпичные</t>
  </si>
  <si>
    <t>металлические водосточные трубы</t>
  </si>
  <si>
    <t>шиферная</t>
  </si>
  <si>
    <t>ж.бетонные плиты</t>
  </si>
  <si>
    <t>стяжка</t>
  </si>
  <si>
    <t>деревянные</t>
  </si>
  <si>
    <t>металлические</t>
  </si>
  <si>
    <t>ж.бетонные</t>
  </si>
  <si>
    <t>оштукатуренные</t>
  </si>
  <si>
    <t>бетонные</t>
  </si>
  <si>
    <t>остаток 2014 г</t>
  </si>
  <si>
    <t xml:space="preserve">урн, провалы на пандусах </t>
  </si>
  <si>
    <t>УК Южилкомплекс</t>
  </si>
  <si>
    <t xml:space="preserve">переход на 2015 г.  без НДС </t>
  </si>
  <si>
    <t>начисления   2015 г</t>
  </si>
  <si>
    <t>план    2015 г</t>
  </si>
  <si>
    <t>ориентировочная  сумма  на ремонтные  работы              2015 г</t>
  </si>
  <si>
    <t>переход  с 2013 г. без  НДС</t>
  </si>
  <si>
    <t>выполнено в  2014 г.</t>
  </si>
  <si>
    <t>НДС  2014 г</t>
  </si>
  <si>
    <t>1-447с-2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</si>
</sst>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11" fillId="0" borderId="4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5" fillId="0" borderId="10" xfId="0" applyFont="1" applyBorder="1" applyAlignment="1">
      <alignment vertical="justify"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1" xfId="0" applyFont="1" applyBorder="1" applyAlignment="1">
      <alignment vertical="justify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9" fontId="13" fillId="0" borderId="1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B12" sqref="B12"/>
    </sheetView>
  </sheetViews>
  <sheetFormatPr defaultColWidth="9.00390625" defaultRowHeight="12.75"/>
  <cols>
    <col min="1" max="1" width="4.125" style="0" customWidth="1"/>
    <col min="2" max="2" width="57.50390625" style="0" customWidth="1"/>
    <col min="3" max="3" width="20.5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56"/>
      <c r="B1" s="21"/>
      <c r="C1" s="21" t="s">
        <v>21</v>
      </c>
      <c r="D1" s="21"/>
    </row>
    <row r="2" spans="1:4" ht="15">
      <c r="A2" s="56"/>
      <c r="B2" s="21" t="s">
        <v>22</v>
      </c>
      <c r="C2" s="21" t="s">
        <v>23</v>
      </c>
      <c r="D2" s="21" t="s">
        <v>110</v>
      </c>
    </row>
    <row r="3" spans="1:4" ht="15">
      <c r="A3" s="56"/>
      <c r="B3" s="56"/>
      <c r="C3" s="56"/>
      <c r="D3" s="56"/>
    </row>
    <row r="4" spans="1:4" ht="15">
      <c r="A4" s="20" t="s">
        <v>24</v>
      </c>
      <c r="B4" s="56" t="s">
        <v>0</v>
      </c>
      <c r="C4" s="57" t="s">
        <v>40</v>
      </c>
      <c r="D4" s="57">
        <v>10</v>
      </c>
    </row>
    <row r="5" spans="1:4" ht="15">
      <c r="A5" s="56"/>
      <c r="B5" s="56"/>
      <c r="C5" s="56"/>
      <c r="D5" s="56"/>
    </row>
    <row r="6" spans="1:5" ht="15">
      <c r="A6" s="58"/>
      <c r="B6" s="58" t="s">
        <v>4</v>
      </c>
      <c r="C6" s="59"/>
      <c r="D6" s="60"/>
      <c r="E6" s="3"/>
    </row>
    <row r="7" spans="1:5" ht="15">
      <c r="A7" s="58">
        <v>1</v>
      </c>
      <c r="B7" s="58" t="s">
        <v>1</v>
      </c>
      <c r="C7" s="59" t="s">
        <v>165</v>
      </c>
      <c r="D7" s="60"/>
      <c r="E7" s="3"/>
    </row>
    <row r="8" spans="1:5" ht="15">
      <c r="A8" s="58">
        <v>2</v>
      </c>
      <c r="B8" s="58" t="s">
        <v>2</v>
      </c>
      <c r="C8" s="59">
        <v>1963</v>
      </c>
      <c r="D8" s="60"/>
      <c r="E8" s="3"/>
    </row>
    <row r="9" spans="1:5" ht="15">
      <c r="A9" s="58">
        <v>3</v>
      </c>
      <c r="B9" s="58" t="s">
        <v>3</v>
      </c>
      <c r="C9" s="61">
        <v>0.39</v>
      </c>
      <c r="D9" s="60"/>
      <c r="E9" s="3"/>
    </row>
    <row r="10" spans="1:5" ht="15">
      <c r="A10" s="58"/>
      <c r="B10" s="58" t="s">
        <v>44</v>
      </c>
      <c r="C10" s="59"/>
      <c r="D10" s="60"/>
      <c r="E10" s="3"/>
    </row>
    <row r="11" spans="1:5" ht="15">
      <c r="A11" s="58">
        <v>4</v>
      </c>
      <c r="B11" s="58" t="s">
        <v>5</v>
      </c>
      <c r="C11" s="59">
        <v>4</v>
      </c>
      <c r="D11" s="60"/>
      <c r="E11" s="3"/>
    </row>
    <row r="12" spans="1:5" ht="15">
      <c r="A12" s="58">
        <v>5</v>
      </c>
      <c r="B12" s="58" t="s">
        <v>6</v>
      </c>
      <c r="C12" s="59">
        <v>2</v>
      </c>
      <c r="D12" s="60"/>
      <c r="E12" s="3"/>
    </row>
    <row r="13" spans="1:5" ht="15">
      <c r="A13" s="58">
        <v>6</v>
      </c>
      <c r="B13" s="58" t="s">
        <v>17</v>
      </c>
      <c r="C13" s="59">
        <v>32</v>
      </c>
      <c r="D13" s="60"/>
      <c r="E13" s="3"/>
    </row>
    <row r="14" spans="1:5" ht="15">
      <c r="A14" s="58">
        <v>7</v>
      </c>
      <c r="B14" s="58" t="s">
        <v>7</v>
      </c>
      <c r="C14" s="59">
        <v>4999</v>
      </c>
      <c r="D14" s="60" t="s">
        <v>32</v>
      </c>
      <c r="E14" s="3"/>
    </row>
    <row r="15" spans="1:5" ht="15">
      <c r="A15" s="58">
        <v>8</v>
      </c>
      <c r="B15" s="58" t="s">
        <v>8</v>
      </c>
      <c r="C15" s="59">
        <v>1371</v>
      </c>
      <c r="D15" s="60" t="s">
        <v>33</v>
      </c>
      <c r="E15" s="3"/>
    </row>
    <row r="16" spans="1:5" ht="15">
      <c r="A16" s="58">
        <v>9</v>
      </c>
      <c r="B16" s="58" t="s">
        <v>9</v>
      </c>
      <c r="C16" s="59">
        <v>1276.4</v>
      </c>
      <c r="D16" s="60" t="s">
        <v>33</v>
      </c>
      <c r="E16" s="3"/>
    </row>
    <row r="17" spans="1:5" ht="15">
      <c r="A17" s="58">
        <v>10</v>
      </c>
      <c r="B17" s="58" t="s">
        <v>19</v>
      </c>
      <c r="C17" s="59">
        <v>1129.2</v>
      </c>
      <c r="D17" s="60" t="s">
        <v>33</v>
      </c>
      <c r="E17" s="3"/>
    </row>
    <row r="18" spans="1:5" ht="15">
      <c r="A18" s="58">
        <v>11</v>
      </c>
      <c r="B18" s="58" t="s">
        <v>10</v>
      </c>
      <c r="C18" s="59"/>
      <c r="D18" s="60"/>
      <c r="E18" s="3"/>
    </row>
    <row r="19" spans="1:5" ht="15">
      <c r="A19" s="58"/>
      <c r="B19" s="58" t="s">
        <v>18</v>
      </c>
      <c r="C19" s="59" t="s">
        <v>37</v>
      </c>
      <c r="D19" s="60" t="s">
        <v>34</v>
      </c>
      <c r="E19" s="3"/>
    </row>
    <row r="20" spans="1:5" ht="15">
      <c r="A20" s="58">
        <v>12</v>
      </c>
      <c r="B20" s="58" t="s">
        <v>11</v>
      </c>
      <c r="C20" s="59"/>
      <c r="D20" s="60"/>
      <c r="E20" s="3"/>
    </row>
    <row r="21" spans="1:5" ht="15">
      <c r="A21" s="58"/>
      <c r="B21" s="58" t="s">
        <v>12</v>
      </c>
      <c r="C21" s="59"/>
      <c r="D21" s="60"/>
      <c r="E21" s="3"/>
    </row>
    <row r="22" spans="1:5" ht="15">
      <c r="A22" s="58"/>
      <c r="B22" s="58" t="s">
        <v>13</v>
      </c>
      <c r="C22" s="59">
        <v>455</v>
      </c>
      <c r="D22" s="60" t="s">
        <v>33</v>
      </c>
      <c r="E22" s="3"/>
    </row>
    <row r="23" spans="1:5" ht="15">
      <c r="A23" s="58"/>
      <c r="B23" s="58" t="s">
        <v>14</v>
      </c>
      <c r="C23" s="62">
        <v>94.6</v>
      </c>
      <c r="D23" s="60" t="s">
        <v>33</v>
      </c>
      <c r="E23" s="3"/>
    </row>
    <row r="24" spans="1:5" ht="15">
      <c r="A24" s="58">
        <v>13</v>
      </c>
      <c r="B24" s="58" t="s">
        <v>15</v>
      </c>
      <c r="C24" s="62">
        <v>1885</v>
      </c>
      <c r="D24" s="60" t="s">
        <v>33</v>
      </c>
      <c r="E24" s="3"/>
    </row>
    <row r="25" spans="1:5" ht="18" customHeight="1">
      <c r="A25" s="58">
        <v>14</v>
      </c>
      <c r="B25" s="58" t="s">
        <v>16</v>
      </c>
      <c r="C25" s="63" t="s">
        <v>42</v>
      </c>
      <c r="D25" s="60"/>
      <c r="E25" s="3"/>
    </row>
    <row r="26" spans="1:5" ht="15">
      <c r="A26" s="58">
        <v>15</v>
      </c>
      <c r="B26" s="58" t="s">
        <v>35</v>
      </c>
      <c r="C26" s="64">
        <v>41009</v>
      </c>
      <c r="D26" s="60"/>
      <c r="E26" s="3"/>
    </row>
    <row r="27" spans="1:5" ht="15">
      <c r="A27" s="58"/>
      <c r="B27" s="58"/>
      <c r="C27" s="59"/>
      <c r="D27" s="60"/>
      <c r="E27" s="3"/>
    </row>
    <row r="28" spans="1:5" ht="15">
      <c r="A28" s="58"/>
      <c r="B28" s="58"/>
      <c r="C28" s="59"/>
      <c r="D28" s="60"/>
      <c r="E28" s="3"/>
    </row>
    <row r="29" spans="1:4" ht="15">
      <c r="A29" s="56"/>
      <c r="B29" s="56"/>
      <c r="C29" s="56"/>
      <c r="D29" s="56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4"/>
    </sheetView>
  </sheetViews>
  <sheetFormatPr defaultColWidth="9.00390625" defaultRowHeight="12.75"/>
  <cols>
    <col min="1" max="1" width="3.50390625" style="0" customWidth="1"/>
    <col min="2" max="2" width="20.375" style="0" customWidth="1"/>
    <col min="3" max="3" width="26.50390625" style="0" customWidth="1"/>
    <col min="4" max="4" width="24.875" style="0" customWidth="1"/>
    <col min="5" max="5" width="21.375" style="0" customWidth="1"/>
    <col min="6" max="6" width="47.00390625" style="0" customWidth="1"/>
    <col min="8" max="8" width="27.00390625" style="0" customWidth="1"/>
  </cols>
  <sheetData>
    <row r="1" spans="1:5" ht="12.75">
      <c r="A1" s="4" t="s">
        <v>25</v>
      </c>
      <c r="B1" s="8" t="s">
        <v>26</v>
      </c>
      <c r="C1" s="8"/>
      <c r="D1" s="8"/>
      <c r="E1" s="8"/>
    </row>
    <row r="2" ht="12.75">
      <c r="B2" t="s">
        <v>20</v>
      </c>
    </row>
    <row r="3" ht="13.5" thickBot="1"/>
    <row r="4" spans="1:5" ht="50.25" customHeight="1" thickBot="1">
      <c r="A4" s="28" t="s">
        <v>139</v>
      </c>
      <c r="B4" s="30" t="s">
        <v>140</v>
      </c>
      <c r="C4" s="30" t="s">
        <v>144</v>
      </c>
      <c r="D4" s="30" t="s">
        <v>141</v>
      </c>
      <c r="E4" s="38" t="s">
        <v>67</v>
      </c>
    </row>
    <row r="5" spans="1:5" ht="17.25" customHeight="1" thickBot="1">
      <c r="A5" s="39">
        <v>1</v>
      </c>
      <c r="B5" s="40" t="s">
        <v>68</v>
      </c>
      <c r="C5" s="40" t="s">
        <v>142</v>
      </c>
      <c r="D5" s="40" t="s">
        <v>69</v>
      </c>
      <c r="E5" s="40" t="s">
        <v>41</v>
      </c>
    </row>
    <row r="6" spans="1:5" ht="17.25" customHeight="1" thickBot="1">
      <c r="A6" s="29">
        <v>2</v>
      </c>
      <c r="B6" s="31" t="s">
        <v>70</v>
      </c>
      <c r="C6" s="31" t="s">
        <v>143</v>
      </c>
      <c r="D6" s="31" t="s">
        <v>71</v>
      </c>
      <c r="E6" s="31" t="s">
        <v>72</v>
      </c>
    </row>
    <row r="7" spans="1:5" ht="15.75" thickBot="1">
      <c r="A7" s="29">
        <v>3</v>
      </c>
      <c r="B7" s="31" t="s">
        <v>73</v>
      </c>
      <c r="C7" s="31" t="s">
        <v>145</v>
      </c>
      <c r="D7" s="31" t="s">
        <v>69</v>
      </c>
      <c r="E7" s="31"/>
    </row>
    <row r="8" spans="1:5" ht="15.75" thickBot="1">
      <c r="A8" s="29">
        <v>4</v>
      </c>
      <c r="B8" s="31" t="s">
        <v>74</v>
      </c>
      <c r="C8" s="31"/>
      <c r="D8" s="31" t="s">
        <v>69</v>
      </c>
      <c r="E8" s="31"/>
    </row>
    <row r="9" spans="1:5" ht="36" customHeight="1" thickBot="1">
      <c r="A9" s="29">
        <v>5</v>
      </c>
      <c r="B9" s="31" t="s">
        <v>36</v>
      </c>
      <c r="C9" s="31" t="s">
        <v>146</v>
      </c>
      <c r="D9" s="31" t="s">
        <v>134</v>
      </c>
      <c r="E9" s="31" t="s">
        <v>92</v>
      </c>
    </row>
    <row r="10" spans="1:5" ht="17.25" customHeight="1" thickBot="1">
      <c r="A10" s="29">
        <v>6</v>
      </c>
      <c r="B10" s="31" t="s">
        <v>75</v>
      </c>
      <c r="C10" s="31" t="s">
        <v>147</v>
      </c>
      <c r="D10" s="31" t="s">
        <v>76</v>
      </c>
      <c r="E10" s="31" t="s">
        <v>77</v>
      </c>
    </row>
    <row r="11" spans="1:5" ht="15.75" thickBot="1">
      <c r="A11" s="29">
        <v>7</v>
      </c>
      <c r="B11" s="31" t="s">
        <v>78</v>
      </c>
      <c r="C11" s="31" t="s">
        <v>148</v>
      </c>
      <c r="D11" s="31" t="s">
        <v>69</v>
      </c>
      <c r="E11" s="31"/>
    </row>
    <row r="12" spans="1:5" ht="15.75" thickBot="1">
      <c r="A12" s="29">
        <v>8</v>
      </c>
      <c r="B12" s="31" t="s">
        <v>79</v>
      </c>
      <c r="C12" s="31" t="s">
        <v>149</v>
      </c>
      <c r="D12" s="31" t="s">
        <v>80</v>
      </c>
      <c r="E12" s="31" t="s">
        <v>81</v>
      </c>
    </row>
    <row r="13" spans="1:5" ht="15.75" thickBot="1">
      <c r="A13" s="29">
        <v>9</v>
      </c>
      <c r="B13" s="31" t="s">
        <v>82</v>
      </c>
      <c r="C13" s="31" t="s">
        <v>150</v>
      </c>
      <c r="D13" s="31" t="s">
        <v>83</v>
      </c>
      <c r="E13" s="31" t="s">
        <v>135</v>
      </c>
    </row>
    <row r="14" spans="1:5" ht="15.75" thickBot="1">
      <c r="A14" s="29">
        <v>10</v>
      </c>
      <c r="B14" s="31" t="s">
        <v>84</v>
      </c>
      <c r="C14" s="31" t="s">
        <v>151</v>
      </c>
      <c r="D14" s="31" t="s">
        <v>69</v>
      </c>
      <c r="E14" s="31"/>
    </row>
    <row r="15" spans="1:5" ht="15.75" thickBot="1">
      <c r="A15" s="29">
        <v>11</v>
      </c>
      <c r="B15" s="31" t="s">
        <v>85</v>
      </c>
      <c r="C15" s="31" t="s">
        <v>152</v>
      </c>
      <c r="D15" s="31" t="s">
        <v>69</v>
      </c>
      <c r="E15" s="31"/>
    </row>
    <row r="16" spans="1:5" ht="27" thickBot="1">
      <c r="A16" s="29">
        <v>12</v>
      </c>
      <c r="B16" s="31" t="s">
        <v>86</v>
      </c>
      <c r="C16" s="31" t="s">
        <v>153</v>
      </c>
      <c r="D16" s="32" t="s">
        <v>136</v>
      </c>
      <c r="E16" s="32" t="s">
        <v>87</v>
      </c>
    </row>
    <row r="17" spans="1:5" ht="33" customHeight="1" thickBot="1">
      <c r="A17" s="29">
        <v>13</v>
      </c>
      <c r="B17" s="31" t="s">
        <v>88</v>
      </c>
      <c r="C17" s="31"/>
      <c r="D17" s="31" t="s">
        <v>156</v>
      </c>
      <c r="E17" s="31" t="s">
        <v>89</v>
      </c>
    </row>
    <row r="18" spans="1:5" ht="15.75" thickBot="1">
      <c r="A18" s="29">
        <v>14</v>
      </c>
      <c r="B18" s="31" t="s">
        <v>90</v>
      </c>
      <c r="C18" s="31" t="s">
        <v>154</v>
      </c>
      <c r="D18" s="31" t="s">
        <v>91</v>
      </c>
      <c r="E18" s="31" t="s">
        <v>92</v>
      </c>
    </row>
    <row r="19" spans="1:5" ht="15.75" thickBot="1">
      <c r="A19" s="29">
        <v>15</v>
      </c>
      <c r="B19" s="31" t="s">
        <v>93</v>
      </c>
      <c r="C19" s="31" t="s">
        <v>37</v>
      </c>
      <c r="D19" s="31" t="s">
        <v>37</v>
      </c>
      <c r="E19" s="31"/>
    </row>
    <row r="20" spans="1:5" ht="15.75" thickBot="1">
      <c r="A20" s="29">
        <v>16</v>
      </c>
      <c r="B20" s="31" t="s">
        <v>94</v>
      </c>
      <c r="C20" s="31" t="s">
        <v>37</v>
      </c>
      <c r="D20" s="31" t="s">
        <v>37</v>
      </c>
      <c r="E20" s="31"/>
    </row>
    <row r="21" spans="1:5" ht="15.75" thickBot="1">
      <c r="A21" s="29">
        <v>17</v>
      </c>
      <c r="B21" s="31" t="s">
        <v>95</v>
      </c>
      <c r="C21" s="31"/>
      <c r="D21" s="31" t="s">
        <v>137</v>
      </c>
      <c r="E21" s="31"/>
    </row>
    <row r="22" spans="1:5" ht="15.75" thickBot="1">
      <c r="A22" s="29">
        <v>18</v>
      </c>
      <c r="B22" s="31" t="s">
        <v>96</v>
      </c>
      <c r="C22" s="31"/>
      <c r="D22" s="31" t="s">
        <v>138</v>
      </c>
      <c r="E22" s="31" t="s">
        <v>97</v>
      </c>
    </row>
    <row r="23" spans="1:5" ht="15.75" thickBot="1">
      <c r="A23" s="29">
        <v>19</v>
      </c>
      <c r="B23" s="31" t="s">
        <v>98</v>
      </c>
      <c r="C23" s="31"/>
      <c r="D23" s="31" t="s">
        <v>66</v>
      </c>
      <c r="E23" s="31"/>
    </row>
    <row r="24" spans="1:5" ht="33" customHeight="1" thickBot="1">
      <c r="A24" s="29">
        <v>20</v>
      </c>
      <c r="B24" s="31" t="s">
        <v>99</v>
      </c>
      <c r="C24" s="31"/>
      <c r="D24" s="31" t="s">
        <v>100</v>
      </c>
      <c r="E24" s="31" t="s">
        <v>101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="160" zoomScaleNormal="160" workbookViewId="0" topLeftCell="A40">
      <selection activeCell="C40" sqref="C40:G40"/>
    </sheetView>
  </sheetViews>
  <sheetFormatPr defaultColWidth="9.00390625" defaultRowHeight="12.75"/>
  <cols>
    <col min="1" max="1" width="3.50390625" style="33" customWidth="1"/>
    <col min="2" max="2" width="25.125" style="0" customWidth="1"/>
    <col min="3" max="3" width="10.375" style="0" customWidth="1"/>
    <col min="4" max="4" width="9.875" style="0" customWidth="1"/>
    <col min="5" max="5" width="8.625" style="0" customWidth="1"/>
  </cols>
  <sheetData>
    <row r="1" ht="12.75">
      <c r="B1" s="9" t="s">
        <v>65</v>
      </c>
    </row>
    <row r="2" spans="4:6" ht="15">
      <c r="D2" s="20" t="s">
        <v>64</v>
      </c>
      <c r="E2" s="21"/>
      <c r="F2" s="21"/>
    </row>
    <row r="3" spans="2:4" ht="12.75">
      <c r="B3" s="8" t="s">
        <v>55</v>
      </c>
      <c r="D3" s="8" t="s">
        <v>111</v>
      </c>
    </row>
    <row r="4" spans="2:4" ht="12.75">
      <c r="B4" s="8"/>
      <c r="D4" s="8"/>
    </row>
    <row r="5" spans="2:6" ht="12.75">
      <c r="B5" s="9" t="s">
        <v>54</v>
      </c>
      <c r="C5" s="5"/>
      <c r="D5" s="5"/>
      <c r="E5" s="5"/>
      <c r="F5" s="5"/>
    </row>
    <row r="6" spans="2:6" ht="12.75">
      <c r="B6" s="9"/>
      <c r="C6" s="5"/>
      <c r="D6" s="5"/>
      <c r="E6" s="5"/>
      <c r="F6" s="5"/>
    </row>
    <row r="7" spans="1:6" ht="12.75">
      <c r="A7" s="7" t="s">
        <v>53</v>
      </c>
      <c r="B7" s="22" t="s">
        <v>27</v>
      </c>
      <c r="C7" s="11" t="s">
        <v>28</v>
      </c>
      <c r="D7" s="11" t="s">
        <v>46</v>
      </c>
      <c r="E7" s="6" t="s">
        <v>29</v>
      </c>
      <c r="F7" s="11" t="s">
        <v>47</v>
      </c>
    </row>
    <row r="8" spans="1:6" ht="12.75">
      <c r="A8" s="7"/>
      <c r="B8" s="23"/>
      <c r="C8" s="12"/>
      <c r="D8" s="6"/>
      <c r="E8" s="12" t="s">
        <v>39</v>
      </c>
      <c r="F8" s="12">
        <v>0</v>
      </c>
    </row>
    <row r="9" spans="1:6" ht="12.75">
      <c r="A9" s="7"/>
      <c r="B9" s="17"/>
      <c r="C9" s="18"/>
      <c r="D9" s="19"/>
      <c r="E9" s="18"/>
      <c r="F9" s="18"/>
    </row>
    <row r="10" spans="1:6" ht="12.75">
      <c r="A10" s="7"/>
      <c r="B10" s="9" t="s">
        <v>52</v>
      </c>
      <c r="C10" s="18"/>
      <c r="D10" s="19"/>
      <c r="E10" s="18"/>
      <c r="F10" s="18"/>
    </row>
    <row r="11" spans="1:6" ht="12.75">
      <c r="A11" s="7" t="s">
        <v>53</v>
      </c>
      <c r="B11" s="22" t="s">
        <v>27</v>
      </c>
      <c r="C11" s="11" t="s">
        <v>28</v>
      </c>
      <c r="D11" s="11" t="s">
        <v>46</v>
      </c>
      <c r="E11" s="6" t="s">
        <v>29</v>
      </c>
      <c r="F11" s="11" t="s">
        <v>47</v>
      </c>
    </row>
    <row r="12" spans="1:6" ht="12.75">
      <c r="A12" s="7">
        <v>2</v>
      </c>
      <c r="B12" s="24" t="s">
        <v>38</v>
      </c>
      <c r="C12" s="6"/>
      <c r="D12" s="7"/>
      <c r="E12" s="7"/>
      <c r="F12" s="7"/>
    </row>
    <row r="13" spans="1:6" ht="12.75">
      <c r="A13" s="34" t="s">
        <v>102</v>
      </c>
      <c r="B13" s="7" t="s">
        <v>113</v>
      </c>
      <c r="C13" s="7"/>
      <c r="D13" s="7" t="s">
        <v>117</v>
      </c>
      <c r="E13" s="7" t="s">
        <v>49</v>
      </c>
      <c r="F13" s="7">
        <v>1053</v>
      </c>
    </row>
    <row r="14" spans="1:6" ht="12.75">
      <c r="A14" s="7" t="s">
        <v>103</v>
      </c>
      <c r="B14" s="7" t="s">
        <v>114</v>
      </c>
      <c r="C14" s="7" t="s">
        <v>118</v>
      </c>
      <c r="D14" s="7"/>
      <c r="E14" s="7" t="s">
        <v>43</v>
      </c>
      <c r="F14" s="7">
        <v>2600</v>
      </c>
    </row>
    <row r="15" spans="1:6" ht="12.75">
      <c r="A15" s="7" t="s">
        <v>104</v>
      </c>
      <c r="B15" s="7" t="s">
        <v>115</v>
      </c>
      <c r="C15" s="7"/>
      <c r="D15" s="7"/>
      <c r="E15" s="7" t="s">
        <v>119</v>
      </c>
      <c r="F15" s="13">
        <v>365</v>
      </c>
    </row>
    <row r="16" spans="1:6" ht="12.75">
      <c r="A16" s="7" t="s">
        <v>105</v>
      </c>
      <c r="B16" s="7" t="s">
        <v>116</v>
      </c>
      <c r="C16" s="7"/>
      <c r="D16" s="7"/>
      <c r="E16" s="7" t="s">
        <v>50</v>
      </c>
      <c r="F16" s="7">
        <v>3817</v>
      </c>
    </row>
    <row r="17" spans="1:6" ht="12.75">
      <c r="A17" s="7"/>
      <c r="B17" s="26"/>
      <c r="C17" s="13"/>
      <c r="D17" s="13"/>
      <c r="E17" s="15" t="s">
        <v>39</v>
      </c>
      <c r="F17" s="15">
        <f>F13+F14+F15+F16</f>
        <v>7835</v>
      </c>
    </row>
    <row r="18" spans="1:6" ht="12.75">
      <c r="A18" s="7">
        <v>3</v>
      </c>
      <c r="B18" s="14" t="s">
        <v>30</v>
      </c>
      <c r="C18" s="15"/>
      <c r="D18" s="13"/>
      <c r="E18" s="13"/>
      <c r="F18" s="13"/>
    </row>
    <row r="19" spans="1:6" ht="12.75">
      <c r="A19" s="7"/>
      <c r="B19" s="14" t="s">
        <v>31</v>
      </c>
      <c r="C19" s="13"/>
      <c r="D19" s="13"/>
      <c r="E19" s="13"/>
      <c r="F19" s="13"/>
    </row>
    <row r="20" spans="1:6" ht="12.75">
      <c r="A20" s="7" t="s">
        <v>106</v>
      </c>
      <c r="B20" s="7" t="s">
        <v>120</v>
      </c>
      <c r="C20" s="13"/>
      <c r="D20" s="13"/>
      <c r="E20" s="13" t="s">
        <v>59</v>
      </c>
      <c r="F20" s="13">
        <v>26057</v>
      </c>
    </row>
    <row r="21" spans="1:6" ht="12.75">
      <c r="A21" s="7" t="s">
        <v>107</v>
      </c>
      <c r="B21" s="33" t="s">
        <v>121</v>
      </c>
      <c r="C21" s="13"/>
      <c r="D21" s="13"/>
      <c r="E21" s="13"/>
      <c r="F21" s="13"/>
    </row>
    <row r="22" spans="1:6" ht="12.75">
      <c r="A22" s="7"/>
      <c r="B22" s="7"/>
      <c r="C22" s="7"/>
      <c r="D22" s="7"/>
      <c r="E22" s="35" t="s">
        <v>39</v>
      </c>
      <c r="F22" s="15">
        <f>F20</f>
        <v>26057</v>
      </c>
    </row>
    <row r="23" spans="1:6" ht="12.75">
      <c r="A23" s="7">
        <v>4</v>
      </c>
      <c r="B23" s="52" t="s">
        <v>45</v>
      </c>
      <c r="C23" s="53"/>
      <c r="D23" s="54"/>
      <c r="E23" s="10"/>
      <c r="F23" s="10"/>
    </row>
    <row r="24" spans="1:6" ht="12.75">
      <c r="A24" s="7" t="s">
        <v>108</v>
      </c>
      <c r="B24" s="7" t="s">
        <v>122</v>
      </c>
      <c r="C24" s="7"/>
      <c r="D24" s="7"/>
      <c r="E24" s="7" t="s">
        <v>43</v>
      </c>
      <c r="F24" s="7">
        <v>13000</v>
      </c>
    </row>
    <row r="25" spans="1:6" ht="12.75">
      <c r="A25" s="7" t="s">
        <v>109</v>
      </c>
      <c r="B25" s="7" t="s">
        <v>123</v>
      </c>
      <c r="C25" s="7"/>
      <c r="D25" s="7"/>
      <c r="E25" s="7" t="s">
        <v>124</v>
      </c>
      <c r="F25" s="7">
        <v>400</v>
      </c>
    </row>
    <row r="26" spans="1:6" ht="12.75">
      <c r="A26" s="7"/>
      <c r="B26" s="25"/>
      <c r="C26" s="7"/>
      <c r="D26" s="7"/>
      <c r="E26" s="35" t="s">
        <v>39</v>
      </c>
      <c r="F26" s="35">
        <f>F24+F25</f>
        <v>13400</v>
      </c>
    </row>
    <row r="27" spans="1:6" ht="12.75">
      <c r="A27" s="7">
        <v>5</v>
      </c>
      <c r="B27" s="55" t="s">
        <v>125</v>
      </c>
      <c r="C27" s="53"/>
      <c r="D27" s="53"/>
      <c r="E27" s="54"/>
      <c r="F27" s="7"/>
    </row>
    <row r="28" spans="1:6" ht="12.75">
      <c r="A28" s="7" t="s">
        <v>126</v>
      </c>
      <c r="B28" s="7" t="s">
        <v>128</v>
      </c>
      <c r="C28" s="7"/>
      <c r="D28" s="7"/>
      <c r="E28" s="7" t="s">
        <v>48</v>
      </c>
      <c r="F28" s="7">
        <v>12000</v>
      </c>
    </row>
    <row r="29" spans="1:6" ht="12.75">
      <c r="A29" s="7" t="s">
        <v>127</v>
      </c>
      <c r="B29" s="7" t="s">
        <v>129</v>
      </c>
      <c r="C29" s="7" t="s">
        <v>130</v>
      </c>
      <c r="D29" s="7"/>
      <c r="E29" s="7" t="s">
        <v>131</v>
      </c>
      <c r="F29" s="7">
        <v>12000</v>
      </c>
    </row>
    <row r="30" spans="1:6" ht="12.75">
      <c r="A30" s="7"/>
      <c r="B30" s="25"/>
      <c r="C30" s="7"/>
      <c r="D30" s="7"/>
      <c r="E30" s="35" t="s">
        <v>39</v>
      </c>
      <c r="F30" s="35">
        <f>F28+F29</f>
        <v>24000</v>
      </c>
    </row>
    <row r="31" spans="1:6" ht="12.75">
      <c r="A31" s="7">
        <v>6</v>
      </c>
      <c r="B31" s="25" t="s">
        <v>60</v>
      </c>
      <c r="C31" s="7"/>
      <c r="D31" s="7"/>
      <c r="E31" s="7" t="s">
        <v>61</v>
      </c>
      <c r="F31" s="7">
        <v>1455</v>
      </c>
    </row>
    <row r="32" spans="1:6" ht="12.75">
      <c r="A32" s="7">
        <v>7</v>
      </c>
      <c r="B32" s="25" t="s">
        <v>62</v>
      </c>
      <c r="C32" s="7"/>
      <c r="D32" s="7"/>
      <c r="E32" s="7" t="s">
        <v>61</v>
      </c>
      <c r="F32" s="7">
        <v>25400</v>
      </c>
    </row>
    <row r="33" spans="1:6" ht="12.75">
      <c r="A33" s="7">
        <v>8</v>
      </c>
      <c r="B33" s="25" t="s">
        <v>63</v>
      </c>
      <c r="C33" s="7"/>
      <c r="D33" s="7"/>
      <c r="E33" s="7" t="s">
        <v>61</v>
      </c>
      <c r="F33" s="7">
        <v>12675</v>
      </c>
    </row>
    <row r="34" spans="1:6" ht="13.5">
      <c r="A34" s="7"/>
      <c r="B34" s="48" t="s">
        <v>51</v>
      </c>
      <c r="C34" s="7"/>
      <c r="D34" s="7"/>
      <c r="E34" s="7"/>
      <c r="F34" s="16">
        <f>F17+F22+F26+F30+F31+F32+F33</f>
        <v>110822</v>
      </c>
    </row>
    <row r="35" spans="1:6" ht="13.5">
      <c r="A35" s="7"/>
      <c r="B35" s="48" t="s">
        <v>112</v>
      </c>
      <c r="C35" s="7"/>
      <c r="D35" s="7"/>
      <c r="E35" s="7"/>
      <c r="F35" s="16">
        <v>0</v>
      </c>
    </row>
    <row r="38" ht="12.75">
      <c r="B38" s="27" t="s">
        <v>56</v>
      </c>
    </row>
    <row r="40" spans="2:9" ht="30.75">
      <c r="B40" s="2" t="s">
        <v>4</v>
      </c>
      <c r="C40" s="45" t="s">
        <v>162</v>
      </c>
      <c r="D40" s="45" t="s">
        <v>132</v>
      </c>
      <c r="E40" s="45" t="s">
        <v>163</v>
      </c>
      <c r="F40" s="45" t="s">
        <v>155</v>
      </c>
      <c r="G40" s="45" t="s">
        <v>164</v>
      </c>
      <c r="H40" s="41"/>
      <c r="I40" s="42"/>
    </row>
    <row r="41" spans="2:9" ht="12.75">
      <c r="B41" s="1" t="s">
        <v>57</v>
      </c>
      <c r="C41" s="46">
        <v>63281</v>
      </c>
      <c r="D41" s="46">
        <v>5440</v>
      </c>
      <c r="E41" s="49">
        <v>0</v>
      </c>
      <c r="F41" s="46">
        <f>D41-E41</f>
        <v>5440</v>
      </c>
      <c r="G41" s="50">
        <f>F41*0.18</f>
        <v>979.1999999999999</v>
      </c>
      <c r="H41" s="3"/>
      <c r="I41" s="43"/>
    </row>
    <row r="42" spans="2:9" ht="13.5">
      <c r="B42" s="1" t="s">
        <v>58</v>
      </c>
      <c r="C42" s="46">
        <v>67406</v>
      </c>
      <c r="D42" s="46">
        <v>131068</v>
      </c>
      <c r="E42" s="36">
        <v>110882</v>
      </c>
      <c r="F42" s="51">
        <f>D42-E42</f>
        <v>20186</v>
      </c>
      <c r="G42" s="51">
        <f>F42*0.18</f>
        <v>3633.48</v>
      </c>
      <c r="H42" s="44"/>
      <c r="I42" s="43"/>
    </row>
    <row r="43" spans="2:9" ht="12.75">
      <c r="B43" s="1"/>
      <c r="C43" s="1"/>
      <c r="D43" s="1"/>
      <c r="E43" s="1"/>
      <c r="F43" s="1"/>
      <c r="G43" s="1"/>
      <c r="H43" s="3"/>
      <c r="I43" s="3"/>
    </row>
    <row r="44" spans="2:8" ht="12.75">
      <c r="B44" s="3" t="s">
        <v>133</v>
      </c>
      <c r="C44" s="3"/>
      <c r="D44" s="3"/>
      <c r="E44" s="3"/>
      <c r="F44" s="3"/>
      <c r="G44" s="3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7" ht="61.5">
      <c r="B46" s="2" t="s">
        <v>4</v>
      </c>
      <c r="C46" s="45" t="s">
        <v>158</v>
      </c>
      <c r="D46" s="11" t="s">
        <v>159</v>
      </c>
      <c r="E46" s="11" t="s">
        <v>160</v>
      </c>
      <c r="F46" s="45" t="s">
        <v>161</v>
      </c>
      <c r="G46" s="1"/>
    </row>
    <row r="47" spans="2:7" ht="12.75">
      <c r="B47" s="1"/>
      <c r="C47" s="37"/>
      <c r="D47" s="1"/>
      <c r="E47" s="2"/>
      <c r="F47" s="1"/>
      <c r="G47" s="1"/>
    </row>
    <row r="48" spans="2:7" ht="12.75">
      <c r="B48" s="1" t="s">
        <v>57</v>
      </c>
      <c r="C48" s="37">
        <f>C41+D41-G41</f>
        <v>67741.8</v>
      </c>
      <c r="D48" s="46">
        <v>0</v>
      </c>
      <c r="E48" s="47">
        <f>SUM(C48:D48)</f>
        <v>67741.8</v>
      </c>
      <c r="F48" s="37">
        <f>SUM(E48)</f>
        <v>67741.8</v>
      </c>
      <c r="G48" s="1"/>
    </row>
    <row r="49" spans="2:7" ht="12.75">
      <c r="B49" s="1" t="s">
        <v>58</v>
      </c>
      <c r="C49" s="37">
        <f>C42+D42-E42-G42</f>
        <v>83958.52</v>
      </c>
      <c r="D49" s="46">
        <v>150564</v>
      </c>
      <c r="E49" s="37">
        <f>SUM(C49:D49)</f>
        <v>234522.52000000002</v>
      </c>
      <c r="F49" s="1">
        <f>D49/2+C49</f>
        <v>159240.52000000002</v>
      </c>
      <c r="G49" s="1"/>
    </row>
    <row r="50" spans="2:7" ht="12.75">
      <c r="B50" s="1"/>
      <c r="C50" s="37"/>
      <c r="D50" s="1"/>
      <c r="E50" s="1"/>
      <c r="F50" s="37"/>
      <c r="G50" s="1"/>
    </row>
    <row r="51" ht="12.75">
      <c r="E51" t="s">
        <v>157</v>
      </c>
    </row>
  </sheetData>
  <mergeCells count="2">
    <mergeCell ref="B23:D23"/>
    <mergeCell ref="B27:E27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2015-03-20T07:17:37Z</cp:lastPrinted>
  <dcterms:created xsi:type="dcterms:W3CDTF">2012-06-22T07:33:11Z</dcterms:created>
  <dcterms:modified xsi:type="dcterms:W3CDTF">2015-03-20T07:19:28Z</dcterms:modified>
  <cp:category/>
  <cp:version/>
  <cp:contentType/>
  <cp:contentStatus/>
</cp:coreProperties>
</file>