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техосмотра'!$A$1:$E$24</definedName>
    <definedName name="_xlnm.Print_Area" localSheetId="0">'Сведения о доме'!$A$1:$D$27</definedName>
  </definedNames>
  <calcPr fullCalcOnLoad="1"/>
</workbook>
</file>

<file path=xl/sharedStrings.xml><?xml version="1.0" encoding="utf-8"?>
<sst xmlns="http://schemas.openxmlformats.org/spreadsheetml/2006/main" count="231" uniqueCount="199">
  <si>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</si>
  <si>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</si>
  <si>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</si>
  <si>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</si>
  <si>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</si>
  <si>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</si>
  <si>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</si>
  <si>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</si>
  <si>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</si>
  <si>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</si>
  <si>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</si>
  <si>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</si>
  <si>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</si>
  <si>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</si>
  <si>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</si>
  <si>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</si>
  <si>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</si>
  <si>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</si>
  <si>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</si>
  <si>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</si>
  <si>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</si>
  <si>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</si>
  <si>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</si>
  <si>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</si>
  <si>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</si>
  <si>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</si>
  <si>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</si>
  <si>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</si>
  <si>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</si>
  <si>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</si>
  <si>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</si>
  <si>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</si>
  <si>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</si>
  <si>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</si>
  <si>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</si>
  <si>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</si>
  <si>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</si>
  <si>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</si>
  <si>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</si>
  <si>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</si>
  <si>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</si>
  <si>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по сост  на 01.01.2013г</t>
  </si>
  <si>
    <t>апрель</t>
  </si>
  <si>
    <t>август</t>
  </si>
  <si>
    <t>ноябрь</t>
  </si>
  <si>
    <t>50 лет Октября</t>
  </si>
  <si>
    <t>66:44:0102027:206</t>
  </si>
  <si>
    <t>Ремонт</t>
  </si>
  <si>
    <t>Ремонт по заявкам</t>
  </si>
  <si>
    <t>ул. 50 лет ОКТЯБРЯ, 37</t>
  </si>
  <si>
    <t>март</t>
  </si>
  <si>
    <t>июнь</t>
  </si>
  <si>
    <t>Место работ</t>
  </si>
  <si>
    <t>сумма т.руб</t>
  </si>
  <si>
    <t>январь</t>
  </si>
  <si>
    <t>смена стояка канализации</t>
  </si>
  <si>
    <t>4м+ЗА</t>
  </si>
  <si>
    <t>Содержание  узла  учёта</t>
  </si>
  <si>
    <t>октябрь</t>
  </si>
  <si>
    <t>итого по ст.содерж.дома</t>
  </si>
  <si>
    <t xml:space="preserve">и "Содержание дома" </t>
  </si>
  <si>
    <t xml:space="preserve">Отчёт  о  выполненных  работах  по  статьям  "Капитальный  ремонт "  </t>
  </si>
  <si>
    <t>№ пп</t>
  </si>
  <si>
    <t xml:space="preserve">итого: </t>
  </si>
  <si>
    <t>Выполнение работ по статье "Капитальный ремонт"</t>
  </si>
  <si>
    <t>Выполнение работ по статье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</si>
  <si>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</si>
  <si>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</si>
  <si>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</si>
  <si>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</si>
  <si>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</si>
  <si>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</si>
  <si>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</si>
  <si>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>исправное</t>
  </si>
  <si>
    <t>Техническое состояние</t>
  </si>
  <si>
    <t>вывод</t>
  </si>
  <si>
    <t>Фундаменты</t>
  </si>
  <si>
    <t>Удов.</t>
  </si>
  <si>
    <t>Ремонт отмостки</t>
  </si>
  <si>
    <t>Отслоение штукатурного слоя</t>
  </si>
  <si>
    <t>Стены</t>
  </si>
  <si>
    <t>удов.</t>
  </si>
  <si>
    <t>Ремонт швов по заявкам</t>
  </si>
  <si>
    <t>Крыша</t>
  </si>
  <si>
    <t>1/3 об.площ.произведен ремонт</t>
  </si>
  <si>
    <t>Перекрытие</t>
  </si>
  <si>
    <t>Полы в МОП</t>
  </si>
  <si>
    <t>Окна в МОП</t>
  </si>
  <si>
    <t>удов.,  разбитые стекла в левых коридорах 3и 5 эт.</t>
  </si>
  <si>
    <t xml:space="preserve"> остекление</t>
  </si>
  <si>
    <t>Двери в МОП</t>
  </si>
  <si>
    <t>Лестничные марши</t>
  </si>
  <si>
    <t>Повреждения поручней</t>
  </si>
  <si>
    <t>Смена поручней</t>
  </si>
  <si>
    <t>Подъезды</t>
  </si>
  <si>
    <t>Отслоение штукатурки. Грязные стены</t>
  </si>
  <si>
    <t>Ремонт.  Предыдущий ремонт выполнялся в 2006г.</t>
  </si>
  <si>
    <t>Благоустройство</t>
  </si>
  <si>
    <t>Крыльца</t>
  </si>
  <si>
    <t>Вход в подвал</t>
  </si>
  <si>
    <t>ремонт в 2013г.</t>
  </si>
  <si>
    <t>Подвал</t>
  </si>
  <si>
    <t>удовл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</si>
  <si>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</si>
  <si>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</si>
  <si>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</si>
  <si>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</si>
  <si>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</si>
  <si>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</si>
  <si>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2.1.</t>
  </si>
  <si>
    <t>2.2.</t>
  </si>
  <si>
    <t>2.23.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</si>
  <si>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</si>
  <si>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</si>
  <si>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</si>
  <si>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</si>
  <si>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</si>
  <si>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</si>
  <si>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</si>
  <si>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</si>
  <si>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3.8.,3.9.</t>
  </si>
  <si>
    <t>3.10.</t>
  </si>
  <si>
    <t>3.11.</t>
  </si>
  <si>
    <t>3.12.</t>
  </si>
  <si>
    <t>3.13.</t>
  </si>
  <si>
    <t>3.14.</t>
  </si>
  <si>
    <t>3.15.</t>
  </si>
  <si>
    <t>4.1.</t>
  </si>
  <si>
    <t>за 2014 год</t>
  </si>
  <si>
    <t>2014г</t>
  </si>
  <si>
    <t>ремонт кровли</t>
  </si>
  <si>
    <t>210м2</t>
  </si>
  <si>
    <t>технадзор 2,4%</t>
  </si>
  <si>
    <t>остекление (3 этаж налево)</t>
  </si>
  <si>
    <t>установка почтового ящика</t>
  </si>
  <si>
    <t>февраль</t>
  </si>
  <si>
    <t>замена дверного блока и оконного проема</t>
  </si>
  <si>
    <t>итого:</t>
  </si>
  <si>
    <t>замена ст.канализации</t>
  </si>
  <si>
    <t>2,8м</t>
  </si>
  <si>
    <t>кв.59</t>
  </si>
  <si>
    <t>ремонт системы отопления</t>
  </si>
  <si>
    <t>кв.20</t>
  </si>
  <si>
    <t xml:space="preserve">установка светильника  </t>
  </si>
  <si>
    <t>3 этаж</t>
  </si>
  <si>
    <t>чистка выпуска канализации</t>
  </si>
  <si>
    <t>кв.43,29</t>
  </si>
  <si>
    <t>май</t>
  </si>
  <si>
    <t>замена вентиля ХВС летний водопровод</t>
  </si>
  <si>
    <t>ремонт системы ХВС и канализвции</t>
  </si>
  <si>
    <t>2м+6м+ЗА</t>
  </si>
  <si>
    <t>кв.9</t>
  </si>
  <si>
    <t>кв.2</t>
  </si>
  <si>
    <t>частичная замена стояка отопления</t>
  </si>
  <si>
    <t>кв.17,30</t>
  </si>
  <si>
    <t>сентябрь</t>
  </si>
  <si>
    <t>кв.3,под.1</t>
  </si>
  <si>
    <t>замена стояка канализация</t>
  </si>
  <si>
    <t>кв.11</t>
  </si>
  <si>
    <t>замена вентиля на врезке хвс</t>
  </si>
  <si>
    <t>кв.32</t>
  </si>
  <si>
    <t>декабрь</t>
  </si>
  <si>
    <t>Содержание  аварийно-диспетчерской службы,</t>
  </si>
  <si>
    <t xml:space="preserve">выполнение заявок и ППР </t>
  </si>
  <si>
    <t>проездной билет</t>
  </si>
  <si>
    <t>янв-дек</t>
  </si>
  <si>
    <t>вып.раб по т/э ТЭ и теплоносит</t>
  </si>
  <si>
    <t>ТЭР</t>
  </si>
  <si>
    <t>июнь-дек</t>
  </si>
  <si>
    <t>итоого:</t>
  </si>
  <si>
    <t>итого по ст.кап.ремонт</t>
  </si>
  <si>
    <t>выполнено 2014 г.</t>
  </si>
  <si>
    <t>Ориентировочный  расчёт  сумм  на  ремонтные  работы  по статьям  на 2015 г.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</si>
  <si>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</si>
  <si>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</si>
  <si>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</si>
  <si>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сборный ж.бетонный</t>
  </si>
  <si>
    <t>отукатуренный</t>
  </si>
  <si>
    <t>крупноблочный</t>
  </si>
  <si>
    <t>отливы на окнах</t>
  </si>
  <si>
    <t>мягкая совмещенная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</si>
  <si>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</si>
  <si>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</si>
  <si>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</si>
  <si>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</si>
  <si>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</si>
  <si>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</si>
  <si>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</si>
  <si>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бетонное</t>
  </si>
  <si>
    <t>металлический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</si>
  <si>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</si>
  <si>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</si>
  <si>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</si>
  <si>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</si>
  <si>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</si>
  <si>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</si>
  <si>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</si>
  <si>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ИТОГО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</si>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</sst>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Border="1" applyAlignment="1">
      <alignment horizontal="center" wrapText="1"/>
    </xf>
    <xf numFmtId="1" fontId="6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4" xfId="0" applyFont="1" applyBorder="1" applyAlignment="1">
      <alignment vertical="justify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="145" zoomScaleNormal="145" workbookViewId="0" topLeftCell="A1">
      <selection activeCell="A1" sqref="A1:D2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5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2:4" ht="12.75">
      <c r="B1" s="8"/>
      <c r="C1" s="8" t="s">
        <v>23</v>
      </c>
      <c r="D1" s="8"/>
    </row>
    <row r="2" spans="2:4" ht="12.75">
      <c r="B2" s="8" t="s">
        <v>24</v>
      </c>
      <c r="C2" s="8" t="s">
        <v>25</v>
      </c>
      <c r="D2" s="8" t="s">
        <v>128</v>
      </c>
    </row>
    <row r="4" spans="1:4" ht="12.75">
      <c r="A4" s="4" t="s">
        <v>26</v>
      </c>
      <c r="B4" t="s">
        <v>0</v>
      </c>
      <c r="C4" s="11" t="s">
        <v>45</v>
      </c>
      <c r="D4" s="11">
        <v>37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39</v>
      </c>
      <c r="D7" s="2"/>
      <c r="E7" s="3"/>
    </row>
    <row r="8" spans="1:5" ht="12.75">
      <c r="A8" s="1">
        <v>2</v>
      </c>
      <c r="B8" s="1" t="s">
        <v>2</v>
      </c>
      <c r="C8" s="9">
        <v>1994</v>
      </c>
      <c r="D8" s="2"/>
      <c r="E8" s="3"/>
    </row>
    <row r="9" spans="1:5" ht="12.75">
      <c r="A9" s="1">
        <v>3</v>
      </c>
      <c r="B9" s="1" t="s">
        <v>3</v>
      </c>
      <c r="C9" s="10">
        <v>0</v>
      </c>
      <c r="D9" s="2"/>
      <c r="E9" s="3"/>
    </row>
    <row r="10" spans="1:5" ht="12.75">
      <c r="A10" s="1"/>
      <c r="B10" s="1" t="s">
        <v>41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1</v>
      </c>
      <c r="D12" s="2"/>
      <c r="E12" s="3"/>
    </row>
    <row r="13" spans="1:5" ht="12.75">
      <c r="A13" s="1">
        <v>6</v>
      </c>
      <c r="B13" s="1" t="s">
        <v>17</v>
      </c>
      <c r="C13" s="9">
        <v>65</v>
      </c>
      <c r="D13" s="2"/>
      <c r="E13" s="3"/>
    </row>
    <row r="14" spans="1:5" ht="12.75">
      <c r="A14" s="1">
        <v>7</v>
      </c>
      <c r="B14" s="1" t="s">
        <v>7</v>
      </c>
      <c r="C14" s="9">
        <v>8987</v>
      </c>
      <c r="D14" s="2" t="s">
        <v>34</v>
      </c>
      <c r="E14" s="3"/>
    </row>
    <row r="15" spans="1:5" ht="12.75">
      <c r="A15" s="1">
        <v>8</v>
      </c>
      <c r="B15" s="1" t="s">
        <v>8</v>
      </c>
      <c r="C15" s="9">
        <v>2647</v>
      </c>
      <c r="D15" s="2" t="s">
        <v>35</v>
      </c>
      <c r="E15" s="3"/>
    </row>
    <row r="16" spans="1:5" ht="12.75">
      <c r="A16" s="1">
        <v>9</v>
      </c>
      <c r="B16" s="1" t="s">
        <v>9</v>
      </c>
      <c r="C16" s="9">
        <v>2239.4</v>
      </c>
      <c r="D16" s="2" t="s">
        <v>35</v>
      </c>
      <c r="E16" s="3"/>
    </row>
    <row r="17" spans="1:5" ht="12.75">
      <c r="A17" s="1">
        <v>10</v>
      </c>
      <c r="B17" s="1" t="s">
        <v>19</v>
      </c>
      <c r="C17" s="9">
        <v>2135.5</v>
      </c>
      <c r="D17" s="2" t="s">
        <v>35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39</v>
      </c>
      <c r="D19" s="2" t="s">
        <v>36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522.9</v>
      </c>
      <c r="D21" s="2"/>
      <c r="E21" s="3"/>
    </row>
    <row r="22" spans="1:5" ht="12.75">
      <c r="A22" s="1"/>
      <c r="B22" s="1" t="s">
        <v>13</v>
      </c>
      <c r="C22" s="9">
        <v>595</v>
      </c>
      <c r="D22" s="2" t="s">
        <v>35</v>
      </c>
      <c r="E22" s="3"/>
    </row>
    <row r="23" spans="1:5" ht="12.75">
      <c r="A23" s="1"/>
      <c r="B23" s="1" t="s">
        <v>14</v>
      </c>
      <c r="C23" s="13">
        <v>407.6</v>
      </c>
      <c r="D23" s="2" t="s">
        <v>35</v>
      </c>
      <c r="E23" s="3"/>
    </row>
    <row r="24" spans="1:5" ht="12.75">
      <c r="A24" s="1">
        <v>13</v>
      </c>
      <c r="B24" s="1" t="s">
        <v>15</v>
      </c>
      <c r="C24" s="13">
        <v>1616</v>
      </c>
      <c r="D24" s="2" t="s">
        <v>35</v>
      </c>
      <c r="E24" s="3"/>
    </row>
    <row r="25" spans="1:5" ht="15.75" customHeight="1">
      <c r="A25" s="1">
        <v>14</v>
      </c>
      <c r="B25" s="1" t="s">
        <v>16</v>
      </c>
      <c r="C25" s="16" t="s">
        <v>46</v>
      </c>
      <c r="D25" s="2"/>
      <c r="E25" s="3"/>
    </row>
    <row r="26" spans="1:5" ht="12.75">
      <c r="A26" s="1">
        <v>15</v>
      </c>
      <c r="B26" s="1" t="s">
        <v>37</v>
      </c>
      <c r="C26" s="14">
        <v>39653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24"/>
    </sheetView>
  </sheetViews>
  <sheetFormatPr defaultColWidth="9.00390625" defaultRowHeight="12.75"/>
  <cols>
    <col min="1" max="1" width="5.375" style="0" customWidth="1"/>
    <col min="2" max="2" width="15.625" style="0" customWidth="1"/>
    <col min="3" max="3" width="26.375" style="0" customWidth="1"/>
    <col min="4" max="4" width="22.375" style="0" customWidth="1"/>
    <col min="5" max="5" width="24.50390625" style="0" customWidth="1"/>
    <col min="6" max="6" width="29.00390625" style="0" customWidth="1"/>
    <col min="8" max="8" width="27.00390625" style="0" customWidth="1"/>
  </cols>
  <sheetData>
    <row r="1" spans="1:5" ht="15">
      <c r="A1" s="46" t="s">
        <v>27</v>
      </c>
      <c r="B1" s="47" t="s">
        <v>28</v>
      </c>
      <c r="C1" s="47"/>
      <c r="D1" s="48"/>
      <c r="E1" s="48"/>
    </row>
    <row r="2" spans="1:5" ht="15">
      <c r="A2" s="48"/>
      <c r="B2" s="48" t="s">
        <v>20</v>
      </c>
      <c r="C2" s="48"/>
      <c r="D2" s="48"/>
      <c r="E2" s="48"/>
    </row>
    <row r="3" spans="1:5" ht="15">
      <c r="A3" s="48"/>
      <c r="B3" s="48"/>
      <c r="C3" s="48"/>
      <c r="D3" s="48"/>
      <c r="E3" s="48"/>
    </row>
    <row r="4" spans="1:5" ht="45.75" customHeight="1">
      <c r="A4" s="49" t="s">
        <v>173</v>
      </c>
      <c r="B4" s="49" t="s">
        <v>174</v>
      </c>
      <c r="C4" s="49" t="s">
        <v>175</v>
      </c>
      <c r="D4" s="49" t="s">
        <v>74</v>
      </c>
      <c r="E4" s="50" t="s">
        <v>75</v>
      </c>
    </row>
    <row r="5" spans="1:5" ht="18.75" customHeight="1" thickBot="1">
      <c r="A5" s="51">
        <v>1</v>
      </c>
      <c r="B5" s="52" t="s">
        <v>76</v>
      </c>
      <c r="C5" s="52" t="s">
        <v>176</v>
      </c>
      <c r="D5" s="52" t="s">
        <v>77</v>
      </c>
      <c r="E5" s="52" t="s">
        <v>78</v>
      </c>
    </row>
    <row r="6" spans="1:5" ht="18" customHeight="1" thickBot="1">
      <c r="A6" s="51">
        <v>2</v>
      </c>
      <c r="B6" s="52" t="s">
        <v>22</v>
      </c>
      <c r="C6" s="52" t="s">
        <v>177</v>
      </c>
      <c r="D6" s="52" t="s">
        <v>79</v>
      </c>
      <c r="E6" s="52" t="s">
        <v>47</v>
      </c>
    </row>
    <row r="7" spans="1:5" ht="17.25" customHeight="1" thickBot="1">
      <c r="A7" s="51">
        <v>3</v>
      </c>
      <c r="B7" s="52" t="s">
        <v>80</v>
      </c>
      <c r="C7" s="52" t="s">
        <v>178</v>
      </c>
      <c r="D7" s="52" t="s">
        <v>81</v>
      </c>
      <c r="E7" s="52" t="s">
        <v>82</v>
      </c>
    </row>
    <row r="8" spans="1:5" ht="15.75" thickBot="1">
      <c r="A8" s="51">
        <v>4</v>
      </c>
      <c r="B8" s="52" t="s">
        <v>21</v>
      </c>
      <c r="C8" s="52"/>
      <c r="D8" s="52" t="s">
        <v>81</v>
      </c>
      <c r="E8" s="52"/>
    </row>
    <row r="9" spans="1:5" ht="33" customHeight="1" thickBot="1">
      <c r="A9" s="51">
        <v>5</v>
      </c>
      <c r="B9" s="52" t="s">
        <v>38</v>
      </c>
      <c r="C9" s="52" t="s">
        <v>179</v>
      </c>
      <c r="D9" s="52" t="s">
        <v>81</v>
      </c>
      <c r="E9" s="52"/>
    </row>
    <row r="10" spans="1:5" ht="34.5" customHeight="1" thickBot="1">
      <c r="A10" s="51">
        <v>6</v>
      </c>
      <c r="B10" s="52" t="s">
        <v>83</v>
      </c>
      <c r="C10" s="52" t="s">
        <v>180</v>
      </c>
      <c r="D10" s="52" t="s">
        <v>84</v>
      </c>
      <c r="E10" s="52" t="s">
        <v>48</v>
      </c>
    </row>
    <row r="11" spans="1:5" ht="15.75" thickBot="1">
      <c r="A11" s="51">
        <v>7</v>
      </c>
      <c r="B11" s="52" t="s">
        <v>85</v>
      </c>
      <c r="C11" s="52" t="s">
        <v>181</v>
      </c>
      <c r="D11" s="52" t="s">
        <v>81</v>
      </c>
      <c r="E11" s="52"/>
    </row>
    <row r="12" spans="1:5" ht="15.75" thickBot="1">
      <c r="A12" s="51">
        <v>8</v>
      </c>
      <c r="B12" s="52" t="s">
        <v>86</v>
      </c>
      <c r="C12" s="52" t="s">
        <v>182</v>
      </c>
      <c r="D12" s="52" t="s">
        <v>81</v>
      </c>
      <c r="E12" s="52"/>
    </row>
    <row r="13" spans="1:5" ht="33.75" customHeight="1" thickBot="1">
      <c r="A13" s="51">
        <v>9</v>
      </c>
      <c r="B13" s="52" t="s">
        <v>87</v>
      </c>
      <c r="C13" s="52" t="s">
        <v>183</v>
      </c>
      <c r="D13" s="52" t="s">
        <v>88</v>
      </c>
      <c r="E13" s="52" t="s">
        <v>89</v>
      </c>
    </row>
    <row r="14" spans="1:5" ht="15.75" thickBot="1">
      <c r="A14" s="51">
        <v>10</v>
      </c>
      <c r="B14" s="52" t="s">
        <v>90</v>
      </c>
      <c r="C14" s="52" t="s">
        <v>184</v>
      </c>
      <c r="D14" s="52" t="s">
        <v>81</v>
      </c>
      <c r="E14" s="52"/>
    </row>
    <row r="15" spans="1:5" ht="31.5" thickBot="1">
      <c r="A15" s="51">
        <v>11</v>
      </c>
      <c r="B15" s="52" t="s">
        <v>91</v>
      </c>
      <c r="C15" s="52" t="s">
        <v>185</v>
      </c>
      <c r="D15" s="52" t="s">
        <v>92</v>
      </c>
      <c r="E15" s="52" t="s">
        <v>93</v>
      </c>
    </row>
    <row r="16" spans="1:5" ht="33.75" customHeight="1" thickBot="1">
      <c r="A16" s="51">
        <v>12</v>
      </c>
      <c r="B16" s="52" t="s">
        <v>94</v>
      </c>
      <c r="C16" s="52" t="s">
        <v>186</v>
      </c>
      <c r="D16" s="52" t="s">
        <v>95</v>
      </c>
      <c r="E16" s="52" t="s">
        <v>96</v>
      </c>
    </row>
    <row r="17" spans="1:5" ht="31.5" thickBot="1">
      <c r="A17" s="51">
        <v>13</v>
      </c>
      <c r="B17" s="52" t="s">
        <v>97</v>
      </c>
      <c r="C17" s="52" t="s">
        <v>187</v>
      </c>
      <c r="D17" s="52" t="s">
        <v>81</v>
      </c>
      <c r="E17" s="52"/>
    </row>
    <row r="18" spans="1:5" ht="15.75" thickBot="1">
      <c r="A18" s="51">
        <v>14</v>
      </c>
      <c r="B18" s="52" t="s">
        <v>98</v>
      </c>
      <c r="C18" s="52" t="s">
        <v>188</v>
      </c>
      <c r="D18" s="52" t="s">
        <v>81</v>
      </c>
      <c r="E18" s="52"/>
    </row>
    <row r="19" spans="1:5" ht="15.75" customHeight="1" thickBot="1">
      <c r="A19" s="51">
        <v>15</v>
      </c>
      <c r="B19" s="52" t="s">
        <v>99</v>
      </c>
      <c r="C19" s="52" t="s">
        <v>189</v>
      </c>
      <c r="D19" s="52" t="s">
        <v>81</v>
      </c>
      <c r="E19" s="52" t="s">
        <v>100</v>
      </c>
    </row>
    <row r="20" spans="1:5" ht="15.75" thickBot="1">
      <c r="A20" s="51">
        <v>16</v>
      </c>
      <c r="B20" s="52" t="s">
        <v>101</v>
      </c>
      <c r="C20" s="52"/>
      <c r="D20" s="52" t="s">
        <v>102</v>
      </c>
      <c r="E20" s="52"/>
    </row>
    <row r="21" spans="1:5" ht="15.75" thickBot="1">
      <c r="A21" s="51">
        <v>17</v>
      </c>
      <c r="B21" s="52" t="s">
        <v>103</v>
      </c>
      <c r="C21" s="52"/>
      <c r="D21" s="52" t="s">
        <v>73</v>
      </c>
      <c r="E21" s="52"/>
    </row>
    <row r="22" spans="1:5" ht="15.75" thickBot="1">
      <c r="A22" s="51">
        <v>18</v>
      </c>
      <c r="B22" s="52" t="s">
        <v>104</v>
      </c>
      <c r="C22" s="52"/>
      <c r="D22" s="52" t="s">
        <v>73</v>
      </c>
      <c r="E22" s="52"/>
    </row>
    <row r="23" spans="1:5" ht="15.75" thickBot="1">
      <c r="A23" s="51">
        <v>19</v>
      </c>
      <c r="B23" s="52" t="s">
        <v>105</v>
      </c>
      <c r="C23" s="52"/>
      <c r="D23" s="52" t="s">
        <v>73</v>
      </c>
      <c r="E23" s="52"/>
    </row>
    <row r="24" spans="1:5" ht="32.25" customHeight="1" thickBot="1">
      <c r="A24" s="51">
        <v>20</v>
      </c>
      <c r="B24" s="52" t="s">
        <v>106</v>
      </c>
      <c r="C24" s="52"/>
      <c r="D24" s="52" t="s">
        <v>107</v>
      </c>
      <c r="E24" s="52" t="s">
        <v>108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="130" zoomScaleNormal="130" workbookViewId="0" topLeftCell="A40">
      <selection activeCell="J44" sqref="J44"/>
    </sheetView>
  </sheetViews>
  <sheetFormatPr defaultColWidth="9.00390625" defaultRowHeight="12.75"/>
  <cols>
    <col min="1" max="1" width="4.875" style="31" customWidth="1"/>
    <col min="2" max="2" width="22.50390625" style="0" customWidth="1"/>
    <col min="3" max="3" width="9.625" style="0" customWidth="1"/>
    <col min="4" max="4" width="9.50390625" style="0" customWidth="1"/>
    <col min="5" max="5" width="9.625" style="0" customWidth="1"/>
    <col min="6" max="6" width="10.50390625" style="0" customWidth="1"/>
    <col min="7" max="7" width="9.375" style="0" customWidth="1"/>
  </cols>
  <sheetData>
    <row r="1" ht="12.75">
      <c r="B1" s="12" t="s">
        <v>61</v>
      </c>
    </row>
    <row r="2" ht="12.75">
      <c r="B2" s="12" t="s">
        <v>60</v>
      </c>
    </row>
    <row r="3" spans="2:4" ht="12.75">
      <c r="B3" s="4" t="s">
        <v>49</v>
      </c>
      <c r="C3" s="8"/>
      <c r="D3" s="8" t="s">
        <v>129</v>
      </c>
    </row>
    <row r="4" spans="2:3" ht="12.75">
      <c r="B4" s="4"/>
      <c r="C4" s="8"/>
    </row>
    <row r="5" spans="1:6" ht="13.5">
      <c r="A5" s="7" t="s">
        <v>62</v>
      </c>
      <c r="B5" s="25" t="s">
        <v>64</v>
      </c>
      <c r="C5" s="4"/>
      <c r="D5" s="5"/>
      <c r="E5" s="5"/>
      <c r="F5" s="5"/>
    </row>
    <row r="6" spans="1:6" ht="12.75">
      <c r="A6" s="7">
        <v>1</v>
      </c>
      <c r="B6" s="7" t="s">
        <v>130</v>
      </c>
      <c r="C6" s="19" t="s">
        <v>131</v>
      </c>
      <c r="D6" s="6"/>
      <c r="E6" s="6" t="s">
        <v>43</v>
      </c>
      <c r="F6" s="6">
        <v>210806</v>
      </c>
    </row>
    <row r="7" spans="1:6" ht="12.75">
      <c r="A7" s="7">
        <v>2</v>
      </c>
      <c r="B7" s="29" t="s">
        <v>132</v>
      </c>
      <c r="C7" s="19"/>
      <c r="D7" s="6"/>
      <c r="E7" s="6" t="s">
        <v>43</v>
      </c>
      <c r="F7" s="6">
        <v>4389</v>
      </c>
    </row>
    <row r="8" spans="1:6" ht="12.75">
      <c r="A8" s="7"/>
      <c r="B8" s="18"/>
      <c r="C8" s="19"/>
      <c r="D8" s="6"/>
      <c r="E8" s="19" t="s">
        <v>63</v>
      </c>
      <c r="F8" s="19">
        <f>SUM(F6:F7)</f>
        <v>215195</v>
      </c>
    </row>
    <row r="9" spans="1:6" s="3" customFormat="1" ht="12.75">
      <c r="A9" s="32"/>
      <c r="B9" s="26"/>
      <c r="C9" s="27"/>
      <c r="D9" s="28"/>
      <c r="E9" s="28"/>
      <c r="F9" s="28"/>
    </row>
    <row r="10" spans="1:6" s="3" customFormat="1" ht="13.5">
      <c r="A10" s="31"/>
      <c r="B10" s="25" t="s">
        <v>65</v>
      </c>
      <c r="C10" s="4"/>
      <c r="D10" s="5"/>
      <c r="E10" s="5"/>
      <c r="F10" s="5"/>
    </row>
    <row r="11" spans="1:6" ht="12.75">
      <c r="A11" s="7" t="s">
        <v>62</v>
      </c>
      <c r="B11" s="22" t="s">
        <v>29</v>
      </c>
      <c r="C11" s="15" t="s">
        <v>30</v>
      </c>
      <c r="D11" s="15" t="s">
        <v>52</v>
      </c>
      <c r="E11" s="6" t="s">
        <v>31</v>
      </c>
      <c r="F11" s="17" t="s">
        <v>53</v>
      </c>
    </row>
    <row r="12" spans="1:6" ht="12.75">
      <c r="A12" s="7">
        <v>2</v>
      </c>
      <c r="B12" s="24" t="s">
        <v>40</v>
      </c>
      <c r="C12" s="6"/>
      <c r="D12" s="7"/>
      <c r="E12" s="7"/>
      <c r="F12" s="7"/>
    </row>
    <row r="13" spans="1:6" ht="12.75">
      <c r="A13" s="7" t="s">
        <v>109</v>
      </c>
      <c r="B13" s="7" t="s">
        <v>133</v>
      </c>
      <c r="C13" s="7"/>
      <c r="D13" s="7"/>
      <c r="E13" s="7" t="s">
        <v>54</v>
      </c>
      <c r="F13" s="7">
        <v>871</v>
      </c>
    </row>
    <row r="14" spans="1:6" ht="12.75">
      <c r="A14" s="7" t="s">
        <v>110</v>
      </c>
      <c r="B14" s="7" t="s">
        <v>134</v>
      </c>
      <c r="C14" s="7"/>
      <c r="D14" s="7"/>
      <c r="E14" s="7" t="s">
        <v>135</v>
      </c>
      <c r="F14" s="7">
        <v>532</v>
      </c>
    </row>
    <row r="15" spans="1:6" ht="12.75">
      <c r="A15" s="7" t="s">
        <v>111</v>
      </c>
      <c r="B15" s="7" t="s">
        <v>136</v>
      </c>
      <c r="C15" s="7"/>
      <c r="D15" s="7"/>
      <c r="E15" s="7" t="s">
        <v>42</v>
      </c>
      <c r="F15" s="7">
        <v>18520</v>
      </c>
    </row>
    <row r="16" spans="1:6" ht="12.75">
      <c r="A16" s="7" t="s">
        <v>112</v>
      </c>
      <c r="B16" s="23"/>
      <c r="C16" s="7"/>
      <c r="D16" s="7"/>
      <c r="E16" s="30" t="s">
        <v>137</v>
      </c>
      <c r="F16" s="30">
        <f>F13+F14+F15</f>
        <v>19923</v>
      </c>
    </row>
    <row r="17" spans="1:6" ht="12.75">
      <c r="A17" s="7"/>
      <c r="B17" s="12" t="s">
        <v>32</v>
      </c>
      <c r="C17" s="20"/>
      <c r="D17" s="7"/>
      <c r="E17" s="7"/>
      <c r="F17" s="7"/>
    </row>
    <row r="18" spans="1:6" ht="12.75">
      <c r="A18" s="7">
        <v>3</v>
      </c>
      <c r="B18" s="12" t="s">
        <v>33</v>
      </c>
      <c r="C18" s="7"/>
      <c r="D18" s="7"/>
      <c r="E18" s="7"/>
      <c r="F18" s="7"/>
    </row>
    <row r="19" spans="1:6" ht="12.75">
      <c r="A19" s="7" t="s">
        <v>113</v>
      </c>
      <c r="B19" s="7" t="s">
        <v>138</v>
      </c>
      <c r="C19" s="7" t="s">
        <v>139</v>
      </c>
      <c r="D19" s="7" t="s">
        <v>140</v>
      </c>
      <c r="E19" s="7" t="s">
        <v>50</v>
      </c>
      <c r="F19" s="7">
        <v>3238</v>
      </c>
    </row>
    <row r="20" spans="1:6" ht="12.75">
      <c r="A20" s="7" t="s">
        <v>114</v>
      </c>
      <c r="B20" s="7" t="s">
        <v>141</v>
      </c>
      <c r="C20" s="7" t="s">
        <v>56</v>
      </c>
      <c r="D20" s="7" t="s">
        <v>142</v>
      </c>
      <c r="E20" s="7" t="s">
        <v>50</v>
      </c>
      <c r="F20" s="7">
        <v>5847</v>
      </c>
    </row>
    <row r="21" spans="1:6" ht="12.75">
      <c r="A21" s="7" t="s">
        <v>115</v>
      </c>
      <c r="B21" s="7" t="s">
        <v>143</v>
      </c>
      <c r="C21" s="7"/>
      <c r="D21" s="7" t="s">
        <v>144</v>
      </c>
      <c r="E21" s="7" t="s">
        <v>42</v>
      </c>
      <c r="F21" s="7">
        <v>198</v>
      </c>
    </row>
    <row r="22" spans="1:6" ht="12.75">
      <c r="A22" s="7" t="s">
        <v>116</v>
      </c>
      <c r="B22" s="7" t="s">
        <v>145</v>
      </c>
      <c r="C22" s="7"/>
      <c r="D22" s="7" t="s">
        <v>146</v>
      </c>
      <c r="E22" s="7" t="s">
        <v>147</v>
      </c>
      <c r="F22" s="7">
        <v>518.32</v>
      </c>
    </row>
    <row r="23" spans="1:6" ht="12.75">
      <c r="A23" s="7" t="s">
        <v>117</v>
      </c>
      <c r="B23" s="7" t="s">
        <v>148</v>
      </c>
      <c r="C23" s="7"/>
      <c r="D23" s="7"/>
      <c r="E23" s="7" t="s">
        <v>147</v>
      </c>
      <c r="F23" s="7">
        <v>346</v>
      </c>
    </row>
    <row r="24" spans="1:6" ht="12.75">
      <c r="A24" s="7" t="s">
        <v>118</v>
      </c>
      <c r="B24" s="7" t="s">
        <v>149</v>
      </c>
      <c r="C24" s="7" t="s">
        <v>150</v>
      </c>
      <c r="D24" s="7" t="s">
        <v>151</v>
      </c>
      <c r="E24" s="7" t="s">
        <v>51</v>
      </c>
      <c r="F24" s="7">
        <v>6201</v>
      </c>
    </row>
    <row r="25" spans="1:6" ht="12.75">
      <c r="A25" s="7" t="s">
        <v>119</v>
      </c>
      <c r="B25" s="7" t="s">
        <v>55</v>
      </c>
      <c r="C25" s="7"/>
      <c r="D25" s="7" t="s">
        <v>152</v>
      </c>
      <c r="E25" s="7" t="s">
        <v>43</v>
      </c>
      <c r="F25" s="21">
        <v>2688</v>
      </c>
    </row>
    <row r="26" spans="1:6" ht="12.75">
      <c r="A26" s="7" t="s">
        <v>120</v>
      </c>
      <c r="B26" s="7" t="s">
        <v>153</v>
      </c>
      <c r="C26" s="7"/>
      <c r="D26" s="7" t="s">
        <v>154</v>
      </c>
      <c r="E26" s="7" t="s">
        <v>155</v>
      </c>
      <c r="F26" s="21">
        <v>2770</v>
      </c>
    </row>
    <row r="27" spans="1:6" ht="12.75">
      <c r="A27" s="7" t="s">
        <v>121</v>
      </c>
      <c r="B27" s="7" t="s">
        <v>143</v>
      </c>
      <c r="C27" s="7"/>
      <c r="D27" s="7" t="s">
        <v>156</v>
      </c>
      <c r="E27" s="7" t="s">
        <v>58</v>
      </c>
      <c r="F27" s="33">
        <v>548</v>
      </c>
    </row>
    <row r="28" spans="1:6" ht="12.75">
      <c r="A28" s="7" t="s">
        <v>122</v>
      </c>
      <c r="B28" s="7" t="s">
        <v>157</v>
      </c>
      <c r="C28" s="7"/>
      <c r="D28" s="7" t="s">
        <v>158</v>
      </c>
      <c r="E28" s="21" t="s">
        <v>44</v>
      </c>
      <c r="F28" s="21">
        <v>1970</v>
      </c>
    </row>
    <row r="29" spans="1:6" ht="12.75">
      <c r="A29" s="7" t="s">
        <v>123</v>
      </c>
      <c r="B29" s="7" t="s">
        <v>159</v>
      </c>
      <c r="C29" s="7"/>
      <c r="D29" s="7" t="s">
        <v>160</v>
      </c>
      <c r="E29" s="21" t="s">
        <v>161</v>
      </c>
      <c r="F29" s="21">
        <v>427</v>
      </c>
    </row>
    <row r="30" spans="1:6" ht="12.75">
      <c r="A30" s="7" t="s">
        <v>124</v>
      </c>
      <c r="B30" s="7" t="s">
        <v>162</v>
      </c>
      <c r="C30" s="7"/>
      <c r="D30" s="7"/>
      <c r="E30" s="21"/>
      <c r="F30" s="21">
        <v>47332</v>
      </c>
    </row>
    <row r="31" spans="1:6" ht="12.75">
      <c r="A31" s="7" t="s">
        <v>125</v>
      </c>
      <c r="B31" s="31" t="s">
        <v>163</v>
      </c>
      <c r="C31" s="7"/>
      <c r="D31" s="7"/>
      <c r="E31" s="7"/>
      <c r="F31" s="7"/>
    </row>
    <row r="32" spans="1:6" ht="12.75">
      <c r="A32" s="7" t="s">
        <v>126</v>
      </c>
      <c r="B32" s="7"/>
      <c r="C32" s="7"/>
      <c r="D32" s="7"/>
      <c r="E32" s="30" t="s">
        <v>137</v>
      </c>
      <c r="F32" s="30">
        <f>F19+F20+F21+F22+F23+F24+F25+F26+F27+F28+F29+F30</f>
        <v>72083.32</v>
      </c>
    </row>
    <row r="33" spans="1:6" ht="12.75">
      <c r="A33" s="7"/>
      <c r="B33" s="36" t="s">
        <v>97</v>
      </c>
      <c r="C33" s="35"/>
      <c r="D33" s="23"/>
      <c r="E33" s="30"/>
      <c r="F33" s="30"/>
    </row>
    <row r="34" spans="1:6" ht="12.75">
      <c r="A34" s="7"/>
      <c r="B34" s="7" t="s">
        <v>164</v>
      </c>
      <c r="C34" s="7"/>
      <c r="D34" s="7"/>
      <c r="E34" s="7" t="s">
        <v>165</v>
      </c>
      <c r="F34" s="7">
        <v>8280</v>
      </c>
    </row>
    <row r="35" spans="1:6" ht="12.75">
      <c r="A35" s="7">
        <v>4</v>
      </c>
      <c r="B35" s="43" t="s">
        <v>57</v>
      </c>
      <c r="C35" s="44"/>
      <c r="D35" s="45"/>
      <c r="E35" s="30" t="s">
        <v>63</v>
      </c>
      <c r="F35" s="30">
        <f>F34</f>
        <v>8280</v>
      </c>
    </row>
    <row r="36" spans="1:6" ht="12.75">
      <c r="A36" s="7" t="s">
        <v>127</v>
      </c>
      <c r="B36" s="7" t="s">
        <v>166</v>
      </c>
      <c r="C36" s="7" t="s">
        <v>167</v>
      </c>
      <c r="D36" s="7"/>
      <c r="E36" s="7" t="s">
        <v>168</v>
      </c>
      <c r="F36" s="7">
        <v>10973.06</v>
      </c>
    </row>
    <row r="37" spans="1:6" ht="12.75">
      <c r="A37" s="7"/>
      <c r="B37" s="23"/>
      <c r="C37" s="7"/>
      <c r="D37" s="7"/>
      <c r="E37" s="30" t="s">
        <v>169</v>
      </c>
      <c r="F37" s="30">
        <f>F36</f>
        <v>10973.06</v>
      </c>
    </row>
    <row r="38" spans="1:6" ht="12.75">
      <c r="A38" s="7">
        <v>5</v>
      </c>
      <c r="B38" s="23" t="s">
        <v>69</v>
      </c>
      <c r="C38" s="7"/>
      <c r="D38" s="7"/>
      <c r="E38" s="7" t="s">
        <v>70</v>
      </c>
      <c r="F38" s="7">
        <v>2553</v>
      </c>
    </row>
    <row r="39" spans="1:6" ht="12.75">
      <c r="A39" s="7">
        <v>6</v>
      </c>
      <c r="B39" s="23" t="s">
        <v>71</v>
      </c>
      <c r="C39" s="7"/>
      <c r="D39" s="7"/>
      <c r="E39" s="7" t="s">
        <v>70</v>
      </c>
      <c r="F39" s="7">
        <v>44564</v>
      </c>
    </row>
    <row r="40" spans="1:6" ht="12.75">
      <c r="A40" s="7">
        <v>7</v>
      </c>
      <c r="B40" s="23" t="s">
        <v>72</v>
      </c>
      <c r="C40" s="7"/>
      <c r="D40" s="7"/>
      <c r="E40" s="7" t="s">
        <v>70</v>
      </c>
      <c r="F40" s="7">
        <v>24790</v>
      </c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23" t="s">
        <v>59</v>
      </c>
      <c r="C42" s="7"/>
      <c r="D42" s="7"/>
      <c r="E42" s="7"/>
      <c r="F42" s="38">
        <f>F16+F32+F35+F37+F38+F39+F40</f>
        <v>183166.38</v>
      </c>
    </row>
    <row r="43" spans="1:6" ht="12.75">
      <c r="A43" s="7"/>
      <c r="B43" s="21" t="s">
        <v>170</v>
      </c>
      <c r="C43" s="1"/>
      <c r="D43" s="1"/>
      <c r="E43" s="1"/>
      <c r="F43" s="30">
        <f>F8</f>
        <v>215195</v>
      </c>
    </row>
    <row r="45" spans="2:8" ht="12.75">
      <c r="B45" s="42" t="s">
        <v>66</v>
      </c>
      <c r="H45" s="3"/>
    </row>
    <row r="46" spans="2:8" ht="30.75">
      <c r="B46" s="2" t="s">
        <v>4</v>
      </c>
      <c r="C46" s="34" t="s">
        <v>190</v>
      </c>
      <c r="D46" s="34" t="s">
        <v>191</v>
      </c>
      <c r="E46" s="34" t="s">
        <v>171</v>
      </c>
      <c r="F46" s="34" t="s">
        <v>192</v>
      </c>
      <c r="G46" s="15" t="s">
        <v>193</v>
      </c>
      <c r="H46" s="37"/>
    </row>
    <row r="47" spans="2:8" ht="12.75">
      <c r="B47" s="1" t="s">
        <v>67</v>
      </c>
      <c r="C47" s="1">
        <v>28887</v>
      </c>
      <c r="D47" s="1">
        <v>92126</v>
      </c>
      <c r="E47" s="2">
        <v>215195</v>
      </c>
      <c r="F47" s="1">
        <f>D47-E47</f>
        <v>-123069</v>
      </c>
      <c r="G47" s="1">
        <v>0</v>
      </c>
      <c r="H47" s="3"/>
    </row>
    <row r="48" spans="2:8" ht="12.75">
      <c r="B48" s="1" t="s">
        <v>68</v>
      </c>
      <c r="C48" s="1">
        <v>39084</v>
      </c>
      <c r="D48" s="1">
        <v>241687</v>
      </c>
      <c r="E48" s="39">
        <v>183166</v>
      </c>
      <c r="F48" s="1">
        <f>D48-E48</f>
        <v>58521</v>
      </c>
      <c r="G48" s="40">
        <f>F48*0.18</f>
        <v>10533.779999999999</v>
      </c>
      <c r="H48" s="3"/>
    </row>
    <row r="49" spans="2:8" ht="12.75">
      <c r="B49" s="1"/>
      <c r="C49" s="1"/>
      <c r="D49" s="1"/>
      <c r="E49" s="1"/>
      <c r="F49" s="1"/>
      <c r="G49" s="1"/>
      <c r="H49" s="3"/>
    </row>
    <row r="50" spans="2:8" ht="12.75">
      <c r="B50" s="1"/>
      <c r="C50" s="1"/>
      <c r="D50" s="1"/>
      <c r="E50" s="1"/>
      <c r="F50" s="1"/>
      <c r="G50" s="1"/>
      <c r="H50" s="3"/>
    </row>
    <row r="51" spans="2:8" ht="12.75">
      <c r="B51" s="41" t="s">
        <v>172</v>
      </c>
      <c r="C51" s="3"/>
      <c r="D51" s="3"/>
      <c r="E51" s="3"/>
      <c r="F51" s="3"/>
      <c r="G51" s="3"/>
      <c r="H51" s="3"/>
    </row>
    <row r="52" spans="2:7" ht="61.5">
      <c r="B52" s="2" t="s">
        <v>4</v>
      </c>
      <c r="C52" s="34" t="s">
        <v>194</v>
      </c>
      <c r="D52" s="15" t="s">
        <v>195</v>
      </c>
      <c r="E52" s="34" t="s">
        <v>196</v>
      </c>
      <c r="F52" s="3"/>
      <c r="G52" s="3"/>
    </row>
    <row r="53" spans="2:7" ht="12.75">
      <c r="B53" s="1" t="s">
        <v>67</v>
      </c>
      <c r="C53" s="1">
        <f>C47+D47-E47-G47</f>
        <v>-94182</v>
      </c>
      <c r="D53" s="1"/>
      <c r="E53" s="2"/>
      <c r="F53" s="3"/>
      <c r="G53" s="3"/>
    </row>
    <row r="54" spans="2:7" ht="12.75">
      <c r="B54" s="1" t="s">
        <v>68</v>
      </c>
      <c r="C54" s="40">
        <f>C48+D48-E48-G48</f>
        <v>87071.22</v>
      </c>
      <c r="D54" s="1">
        <v>264160</v>
      </c>
      <c r="E54" s="40">
        <f>D54/2+C55</f>
        <v>124969.22</v>
      </c>
      <c r="F54" s="3"/>
      <c r="G54" s="3"/>
    </row>
    <row r="55" spans="2:7" ht="12.75">
      <c r="B55" s="1" t="s">
        <v>197</v>
      </c>
      <c r="C55" s="40">
        <f>SUM(C53:C54)</f>
        <v>-7110.779999999999</v>
      </c>
      <c r="D55" s="1"/>
      <c r="E55" s="1"/>
      <c r="F55" s="3"/>
      <c r="G55" s="3" t="s">
        <v>198</v>
      </c>
    </row>
    <row r="56" spans="6:7" ht="12.75">
      <c r="F56" s="3"/>
      <c r="G56" s="3"/>
    </row>
  </sheetData>
  <mergeCells count="1">
    <mergeCell ref="B35:D3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2015-03-25T03:44:51Z</cp:lastPrinted>
  <dcterms:created xsi:type="dcterms:W3CDTF">2012-06-22T07:33:11Z</dcterms:created>
  <dcterms:modified xsi:type="dcterms:W3CDTF">2015-03-25T03:45:08Z</dcterms:modified>
  <cp:category/>
  <cp:version/>
  <cp:contentType/>
  <cp:contentStatus/>
</cp:coreProperties>
</file>